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120" yWindow="-120" windowWidth="20730" windowHeight="11160"/>
  </bookViews>
  <sheets>
    <sheet name="تعليمات" sheetId="13" r:id="rId1"/>
    <sheet name="إدخال البيانات" sheetId="7" r:id="rId2"/>
    <sheet name="إختيار المقررات" sheetId="5" r:id="rId3"/>
    <sheet name="ورقة4" sheetId="10" state="hidden" r:id="rId4"/>
    <sheet name="الإستمارة" sheetId="11" r:id="rId5"/>
    <sheet name="سجل المحاسبة" sheetId="2" r:id="rId6"/>
    <sheet name="ورقة2" sheetId="4" state="hidden" r:id="rId7"/>
    <sheet name="ورقة1" sheetId="6" state="hidden" r:id="rId8"/>
  </sheets>
  <definedNames>
    <definedName name="_xlnm._FilterDatabase" localSheetId="6" hidden="1">ورقة2!$A$1:$V$1953</definedName>
    <definedName name="_xlnm._FilterDatabase" localSheetId="3" hidden="1">ورقة4!$A$1:$CG$1</definedName>
    <definedName name="_xlnm.Print_Area" localSheetId="4">الإستمارة!$A$1:$Q$40</definedName>
  </definedNames>
  <calcPr calcId="12451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H9" i="5"/>
  <c r="J1"/>
  <c r="W11" l="1"/>
  <c r="DS5" i="2" s="1"/>
  <c r="AB5" i="5"/>
  <c r="DB5" i="2" s="1"/>
  <c r="V5" i="5"/>
  <c r="DA5" i="2" s="1"/>
  <c r="P5" i="5"/>
  <c r="CZ5" i="2" s="1"/>
  <c r="D24" i="11" l="1"/>
  <c r="F24"/>
  <c r="J24"/>
  <c r="E23" l="1"/>
  <c r="BN16" i="5"/>
  <c r="BN23"/>
  <c r="BN39"/>
  <c r="BN46"/>
  <c r="BN54"/>
  <c r="BN11"/>
  <c r="BN24"/>
  <c r="I19" i="11"/>
  <c r="J19" s="1"/>
  <c r="T3" i="2"/>
  <c r="V3"/>
  <c r="X3"/>
  <c r="K19" i="11" l="1"/>
  <c r="DH5" i="2" l="1"/>
  <c r="DD5"/>
  <c r="CX3"/>
  <c r="CV3"/>
  <c r="CT3"/>
  <c r="CR3"/>
  <c r="CP3"/>
  <c r="CN3"/>
  <c r="CL3"/>
  <c r="CJ3"/>
  <c r="CH3"/>
  <c r="CF3"/>
  <c r="CD3"/>
  <c r="CB3"/>
  <c r="BZ3"/>
  <c r="BX3"/>
  <c r="BV3"/>
  <c r="BT3"/>
  <c r="BR3"/>
  <c r="BP3"/>
  <c r="BN3"/>
  <c r="BL3"/>
  <c r="BJ3"/>
  <c r="BH3"/>
  <c r="BF3"/>
  <c r="BD3"/>
  <c r="BB3"/>
  <c r="AZ3"/>
  <c r="AX3"/>
  <c r="AV3"/>
  <c r="AT3"/>
  <c r="AR3"/>
  <c r="AP3"/>
  <c r="AN3"/>
  <c r="AL3"/>
  <c r="AJ3"/>
  <c r="AH3"/>
  <c r="AF3"/>
  <c r="AD3"/>
  <c r="AB3"/>
  <c r="Z3"/>
  <c r="J25" i="11" l="1"/>
  <c r="O23"/>
  <c r="V4" i="5" l="1"/>
  <c r="AB4"/>
  <c r="AB3"/>
  <c r="G5" i="2" s="1"/>
  <c r="P3" i="5"/>
  <c r="G2"/>
  <c r="P2"/>
  <c r="V2"/>
  <c r="G5" i="11"/>
  <c r="J7"/>
  <c r="G7"/>
  <c r="C7"/>
  <c r="C6"/>
  <c r="J5"/>
  <c r="M4"/>
  <c r="I3"/>
  <c r="E3"/>
  <c r="BK12" i="5"/>
  <c r="BK18"/>
  <c r="BK25"/>
  <c r="BK31"/>
  <c r="BK37"/>
  <c r="BR13" l="1"/>
  <c r="BR6"/>
  <c r="BR7"/>
  <c r="D2"/>
  <c r="AH7" s="1"/>
  <c r="DE5" i="2" s="1"/>
  <c r="AC3" i="5"/>
  <c r="AH3"/>
  <c r="AC4"/>
  <c r="AH4"/>
  <c r="BT7" l="1"/>
  <c r="W5" i="2"/>
  <c r="BT6" i="5"/>
  <c r="U5" i="2"/>
  <c r="BT13" i="5"/>
  <c r="AG5" i="2"/>
  <c r="BK7" i="5"/>
  <c r="BK6"/>
  <c r="BS6"/>
  <c r="BK13"/>
  <c r="BS13"/>
  <c r="DC5" i="2" l="1"/>
  <c r="C4" i="7" l="1"/>
  <c r="BR24" i="5"/>
  <c r="BA5" i="2" s="1"/>
  <c r="BR54" i="5"/>
  <c r="BR48"/>
  <c r="BR30"/>
  <c r="BR23"/>
  <c r="AY5" i="2" s="1"/>
  <c r="BR53" i="5"/>
  <c r="BR47"/>
  <c r="BR29"/>
  <c r="BR22"/>
  <c r="AW5" i="2" s="1"/>
  <c r="BR52" i="5"/>
  <c r="BR46"/>
  <c r="BR28"/>
  <c r="BR21"/>
  <c r="BR51"/>
  <c r="BR45"/>
  <c r="BR27"/>
  <c r="BR20"/>
  <c r="BR50"/>
  <c r="BR44"/>
  <c r="BR26"/>
  <c r="BR19"/>
  <c r="BR11"/>
  <c r="BR42"/>
  <c r="BR36"/>
  <c r="BR17"/>
  <c r="BR10"/>
  <c r="BR41"/>
  <c r="BR35"/>
  <c r="BR16"/>
  <c r="BR9"/>
  <c r="BR40"/>
  <c r="BR34"/>
  <c r="BR15"/>
  <c r="BR8"/>
  <c r="BR39"/>
  <c r="BR33"/>
  <c r="BR14"/>
  <c r="BR38"/>
  <c r="BR32"/>
  <c r="Y5" i="2" l="1"/>
  <c r="BR55" i="5"/>
  <c r="BR57"/>
  <c r="BR56"/>
  <c r="BT14"/>
  <c r="AI5" i="2"/>
  <c r="BT17" i="5"/>
  <c r="AO5" i="2"/>
  <c r="BT21" i="5"/>
  <c r="AU5" i="2"/>
  <c r="BT32" i="5"/>
  <c r="BM5" i="2"/>
  <c r="BT39" i="5"/>
  <c r="BY5" i="2"/>
  <c r="BT40" i="5"/>
  <c r="CA5" i="2"/>
  <c r="BT41" i="5"/>
  <c r="CC5" i="2"/>
  <c r="BT42" i="5"/>
  <c r="CE5" i="2"/>
  <c r="BT44" i="5"/>
  <c r="CG5" i="2"/>
  <c r="BT45" i="5"/>
  <c r="CI5" i="2"/>
  <c r="BT46" i="5"/>
  <c r="CK5" i="2"/>
  <c r="BT47" i="5"/>
  <c r="CM5" i="2"/>
  <c r="BT48" i="5"/>
  <c r="CO5" i="2"/>
  <c r="BT9" i="5"/>
  <c r="AA5" i="2"/>
  <c r="BT10" i="5"/>
  <c r="AC5" i="2"/>
  <c r="BT11" i="5"/>
  <c r="AE5" i="2"/>
  <c r="BT50" i="5"/>
  <c r="CQ5" i="2"/>
  <c r="BT51" i="5"/>
  <c r="CS5" i="2"/>
  <c r="BT52" i="5"/>
  <c r="CU5" i="2"/>
  <c r="BT53" i="5"/>
  <c r="CW5" i="2"/>
  <c r="BT54" i="5"/>
  <c r="CY5" i="2"/>
  <c r="BT38" i="5"/>
  <c r="BW5" i="2"/>
  <c r="BT16" i="5"/>
  <c r="AM5" i="2"/>
  <c r="BT15" i="5"/>
  <c r="AK5" i="2"/>
  <c r="BT19" i="5"/>
  <c r="AQ5" i="2"/>
  <c r="BT20" i="5"/>
  <c r="AS5" i="2"/>
  <c r="BT33" i="5"/>
  <c r="BO5" i="2"/>
  <c r="BT34" i="5"/>
  <c r="BQ5" i="2"/>
  <c r="BT35" i="5"/>
  <c r="BS5" i="2"/>
  <c r="BT36" i="5"/>
  <c r="BU5" i="2"/>
  <c r="BT26" i="5"/>
  <c r="BC5" i="2"/>
  <c r="BT27" i="5"/>
  <c r="BE5" i="2"/>
  <c r="BT28" i="5"/>
  <c r="BG5" i="2"/>
  <c r="BT29" i="5"/>
  <c r="BI5" i="2"/>
  <c r="BT30" i="5"/>
  <c r="BK5" i="2"/>
  <c r="BK8" i="5"/>
  <c r="BT8"/>
  <c r="BK22"/>
  <c r="BT22"/>
  <c r="BK23"/>
  <c r="BT23"/>
  <c r="BK24"/>
  <c r="BT24"/>
  <c r="M3" i="11"/>
  <c r="AB2" i="5"/>
  <c r="BS40"/>
  <c r="BK40"/>
  <c r="BS43"/>
  <c r="BK43"/>
  <c r="BS46"/>
  <c r="BK46"/>
  <c r="BS38"/>
  <c r="BK38"/>
  <c r="BK9"/>
  <c r="BK10"/>
  <c r="BK11"/>
  <c r="BS48"/>
  <c r="BK48"/>
  <c r="BS49"/>
  <c r="BK49"/>
  <c r="BS50"/>
  <c r="BK50"/>
  <c r="BS51"/>
  <c r="BK51"/>
  <c r="BS52"/>
  <c r="BK52"/>
  <c r="BS39"/>
  <c r="BK39"/>
  <c r="BS42"/>
  <c r="BK42"/>
  <c r="BS45"/>
  <c r="BK45"/>
  <c r="BK14"/>
  <c r="BK15"/>
  <c r="BK16"/>
  <c r="BK17"/>
  <c r="BK19"/>
  <c r="BK20"/>
  <c r="BK21"/>
  <c r="BS32"/>
  <c r="BK32"/>
  <c r="BS41"/>
  <c r="BK41"/>
  <c r="BS44"/>
  <c r="BK44"/>
  <c r="BS47"/>
  <c r="BK47"/>
  <c r="BS33"/>
  <c r="BK33"/>
  <c r="BS34"/>
  <c r="BK34"/>
  <c r="BS35"/>
  <c r="BK35"/>
  <c r="BS36"/>
  <c r="BK36"/>
  <c r="BS26"/>
  <c r="BK26"/>
  <c r="BS27"/>
  <c r="BK27"/>
  <c r="BS28"/>
  <c r="BK28"/>
  <c r="BS29"/>
  <c r="BK29"/>
  <c r="BS30"/>
  <c r="BK30"/>
  <c r="BS22"/>
  <c r="BS23"/>
  <c r="BS24"/>
  <c r="BS9"/>
  <c r="BS14"/>
  <c r="BS15"/>
  <c r="BS16"/>
  <c r="BS17"/>
  <c r="BS19"/>
  <c r="BS20"/>
  <c r="BS21"/>
  <c r="BS7"/>
  <c r="BS10"/>
  <c r="BS8"/>
  <c r="BS11"/>
  <c r="DR5" i="2"/>
  <c r="DQ5"/>
  <c r="DP5"/>
  <c r="A5"/>
  <c r="U30" i="11"/>
  <c r="U29"/>
  <c r="U28"/>
  <c r="U27"/>
  <c r="C2"/>
  <c r="D33" s="1"/>
  <c r="D39" s="1"/>
  <c r="A1"/>
  <c r="A2" i="7"/>
  <c r="N5" i="2"/>
  <c r="M5"/>
  <c r="L5"/>
  <c r="S5"/>
  <c r="B5"/>
  <c r="BT37" i="5" l="1"/>
  <c r="BR58"/>
  <c r="BT31"/>
  <c r="BT25"/>
  <c r="BT49"/>
  <c r="BT43"/>
  <c r="BT12"/>
  <c r="BT18"/>
  <c r="V14" i="11"/>
  <c r="V16"/>
  <c r="BS37" i="5"/>
  <c r="V17" i="11"/>
  <c r="V20"/>
  <c r="V12"/>
  <c r="V15"/>
  <c r="BT5" i="5"/>
  <c r="V13" i="11"/>
  <c r="V18"/>
  <c r="V11"/>
  <c r="V10"/>
  <c r="V19"/>
  <c r="I20" s="1"/>
  <c r="J20" s="1"/>
  <c r="BS18" i="5"/>
  <c r="BS12"/>
  <c r="BS25"/>
  <c r="BS31"/>
  <c r="BS5"/>
  <c r="AH1"/>
  <c r="J4" i="11" s="1"/>
  <c r="D4" i="5"/>
  <c r="P5" i="2" s="1"/>
  <c r="P1" i="5"/>
  <c r="C5" i="2" s="1"/>
  <c r="V3" i="5"/>
  <c r="O5" i="11" s="1"/>
  <c r="J4" i="5"/>
  <c r="Q5" i="2" s="1"/>
  <c r="V1" i="5"/>
  <c r="D5" i="2" s="1"/>
  <c r="D3" i="5"/>
  <c r="I5" i="2" s="1"/>
  <c r="P4" i="5"/>
  <c r="J6" i="11" s="1"/>
  <c r="AB1" i="5"/>
  <c r="F5" i="2" s="1"/>
  <c r="J3" i="5"/>
  <c r="J5" i="2" s="1"/>
  <c r="H5"/>
  <c r="O5"/>
  <c r="DO5"/>
  <c r="C3" i="11"/>
  <c r="G2"/>
  <c r="M32" s="1"/>
  <c r="L38" s="1"/>
  <c r="G24" i="5" l="1"/>
  <c r="H24" s="1"/>
  <c r="J24" s="1"/>
  <c r="G25"/>
  <c r="H25" s="1"/>
  <c r="J25" s="1"/>
  <c r="G26"/>
  <c r="G23"/>
  <c r="H23" s="1"/>
  <c r="J23" s="1"/>
  <c r="G27"/>
  <c r="H27" s="1"/>
  <c r="J27" s="1"/>
  <c r="O20" i="11"/>
  <c r="K20"/>
  <c r="P20"/>
  <c r="G12" i="5"/>
  <c r="H12" s="1"/>
  <c r="G19"/>
  <c r="H19" s="1"/>
  <c r="G14"/>
  <c r="H14" s="1"/>
  <c r="G15"/>
  <c r="H15" s="1"/>
  <c r="G16"/>
  <c r="H16" s="1"/>
  <c r="G13"/>
  <c r="H13" s="1"/>
  <c r="G11"/>
  <c r="H11" s="1"/>
  <c r="G18"/>
  <c r="H18" s="1"/>
  <c r="G21"/>
  <c r="H21" s="1"/>
  <c r="G20"/>
  <c r="H20" s="1"/>
  <c r="K20" s="1"/>
  <c r="G17"/>
  <c r="H17" s="1"/>
  <c r="G22"/>
  <c r="H22" s="1"/>
  <c r="G10"/>
  <c r="H10" s="1"/>
  <c r="G9"/>
  <c r="K9" s="1"/>
  <c r="A22"/>
  <c r="B22" s="1"/>
  <c r="A21"/>
  <c r="B21" s="1"/>
  <c r="O6" i="11"/>
  <c r="C5"/>
  <c r="C4"/>
  <c r="G4"/>
  <c r="R5" i="2"/>
  <c r="K5"/>
  <c r="E5"/>
  <c r="L2" i="11"/>
  <c r="O2"/>
  <c r="G6"/>
  <c r="H9" i="5" l="1"/>
  <c r="K22"/>
  <c r="S22" s="1"/>
  <c r="I22" s="1"/>
  <c r="J22"/>
  <c r="K18"/>
  <c r="J18"/>
  <c r="K15"/>
  <c r="J15"/>
  <c r="K23"/>
  <c r="S23" s="1"/>
  <c r="I23" s="1"/>
  <c r="K17"/>
  <c r="J17"/>
  <c r="K11"/>
  <c r="J11"/>
  <c r="K14"/>
  <c r="J14"/>
  <c r="H26"/>
  <c r="J26" s="1"/>
  <c r="J20"/>
  <c r="K13"/>
  <c r="J13"/>
  <c r="K19"/>
  <c r="J19"/>
  <c r="K25"/>
  <c r="S25" s="1"/>
  <c r="I25" s="1"/>
  <c r="J10"/>
  <c r="K10"/>
  <c r="K21"/>
  <c r="J21"/>
  <c r="K16"/>
  <c r="J16"/>
  <c r="K12"/>
  <c r="J12"/>
  <c r="K27"/>
  <c r="S27" s="1"/>
  <c r="I27" s="1"/>
  <c r="K24"/>
  <c r="S24" s="1"/>
  <c r="I24" s="1"/>
  <c r="E27" l="1"/>
  <c r="D27" s="1"/>
  <c r="E23"/>
  <c r="D23" s="1"/>
  <c r="E24"/>
  <c r="D24" s="1"/>
  <c r="E22"/>
  <c r="D22" s="1"/>
  <c r="E25"/>
  <c r="D25" s="1"/>
  <c r="F22"/>
  <c r="F24"/>
  <c r="F25"/>
  <c r="F23"/>
  <c r="F27"/>
  <c r="K26"/>
  <c r="S26" s="1"/>
  <c r="I26" s="1"/>
  <c r="E26" l="1"/>
  <c r="D26" s="1"/>
  <c r="P19" i="11"/>
  <c r="F26" i="5"/>
  <c r="S9"/>
  <c r="S21"/>
  <c r="I21" s="1"/>
  <c r="S20"/>
  <c r="I20" s="1"/>
  <c r="S19"/>
  <c r="I19" s="1"/>
  <c r="F19" l="1"/>
  <c r="F20"/>
  <c r="F21"/>
  <c r="F9"/>
  <c r="S10"/>
  <c r="I10" s="1"/>
  <c r="S14"/>
  <c r="I14" s="1"/>
  <c r="S18"/>
  <c r="I18" s="1"/>
  <c r="S11"/>
  <c r="I11" s="1"/>
  <c r="S15"/>
  <c r="I15" s="1"/>
  <c r="S12"/>
  <c r="I12" s="1"/>
  <c r="S16"/>
  <c r="I16" s="1"/>
  <c r="S13"/>
  <c r="I13" s="1"/>
  <c r="S17"/>
  <c r="I17" s="1"/>
  <c r="E14" l="1"/>
  <c r="D14" s="1"/>
  <c r="E19" s="1"/>
  <c r="D19" s="1"/>
  <c r="E15"/>
  <c r="D15" s="1"/>
  <c r="E20" s="1"/>
  <c r="D20" s="1"/>
  <c r="E12"/>
  <c r="D12" s="1"/>
  <c r="E17" s="1"/>
  <c r="D17" s="1"/>
  <c r="E13"/>
  <c r="D13" s="1"/>
  <c r="E18" s="1"/>
  <c r="D18" s="1"/>
  <c r="E11"/>
  <c r="D11" s="1"/>
  <c r="E16"/>
  <c r="D16" s="1"/>
  <c r="E21" s="1"/>
  <c r="D21" s="1"/>
  <c r="E10"/>
  <c r="D10" s="1"/>
  <c r="O19" i="11"/>
  <c r="F16" i="5"/>
  <c r="F17"/>
  <c r="F18"/>
  <c r="F13"/>
  <c r="BQ9"/>
  <c r="F11"/>
  <c r="BQ7"/>
  <c r="F12"/>
  <c r="BQ8"/>
  <c r="F14"/>
  <c r="BQ10"/>
  <c r="F15"/>
  <c r="BQ11"/>
  <c r="F10"/>
  <c r="BQ6"/>
  <c r="AH15"/>
  <c r="AH16"/>
  <c r="AH14"/>
  <c r="DK5" i="2" s="1"/>
  <c r="BQ14" i="5"/>
  <c r="BQ18"/>
  <c r="BQ32"/>
  <c r="BQ29"/>
  <c r="BQ41"/>
  <c r="BQ19"/>
  <c r="BQ20"/>
  <c r="BQ23"/>
  <c r="BQ52"/>
  <c r="BQ47"/>
  <c r="BQ53"/>
  <c r="BQ27"/>
  <c r="BQ12"/>
  <c r="BQ36"/>
  <c r="BQ44"/>
  <c r="BQ54"/>
  <c r="BQ50"/>
  <c r="BQ24"/>
  <c r="BQ51"/>
  <c r="BQ30"/>
  <c r="BQ48"/>
  <c r="BQ46"/>
  <c r="BQ35"/>
  <c r="BQ34"/>
  <c r="BQ15"/>
  <c r="BQ17"/>
  <c r="BQ45"/>
  <c r="BQ39"/>
  <c r="BQ26"/>
  <c r="BQ21"/>
  <c r="BQ42"/>
  <c r="BQ40"/>
  <c r="BQ22"/>
  <c r="BQ13"/>
  <c r="BQ28"/>
  <c r="BQ16"/>
  <c r="BQ33"/>
  <c r="BQ38"/>
  <c r="C10" l="1"/>
  <c r="C11"/>
  <c r="C12" s="1"/>
  <c r="C13" s="1"/>
  <c r="C14" s="1"/>
  <c r="C15" s="1"/>
  <c r="C16" s="1"/>
  <c r="C17" s="1"/>
  <c r="C18" s="1"/>
  <c r="C19" s="1"/>
  <c r="C20" s="1"/>
  <c r="C21" s="1"/>
  <c r="C22" s="1"/>
  <c r="C23" s="1"/>
  <c r="C24" s="1"/>
  <c r="C25" s="1"/>
  <c r="C26" s="1"/>
  <c r="C27" s="1"/>
  <c r="P22" i="11"/>
  <c r="DM5" i="2"/>
  <c r="J22" i="11"/>
  <c r="DL5" i="2"/>
  <c r="U12" i="11"/>
  <c r="A13" s="1"/>
  <c r="U21"/>
  <c r="I14" s="1"/>
  <c r="K14" s="1"/>
  <c r="U25"/>
  <c r="I18" s="1"/>
  <c r="J18" s="1"/>
  <c r="U24"/>
  <c r="I17" s="1"/>
  <c r="K17" s="1"/>
  <c r="U14"/>
  <c r="A15" s="1"/>
  <c r="B15" s="1"/>
  <c r="U19"/>
  <c r="I12" s="1"/>
  <c r="J12" s="1"/>
  <c r="U17"/>
  <c r="A18" s="1"/>
  <c r="B18" s="1"/>
  <c r="U13"/>
  <c r="A14" s="1"/>
  <c r="U10"/>
  <c r="U23"/>
  <c r="I16" s="1"/>
  <c r="K16" s="1"/>
  <c r="U18"/>
  <c r="I11" s="1"/>
  <c r="U22"/>
  <c r="I15" s="1"/>
  <c r="K15" s="1"/>
  <c r="U15"/>
  <c r="A16" s="1"/>
  <c r="B16" s="1"/>
  <c r="U11"/>
  <c r="A12" s="1"/>
  <c r="B12" s="1"/>
  <c r="U16"/>
  <c r="A17" s="1"/>
  <c r="B17" s="1"/>
  <c r="U20"/>
  <c r="I13" s="1"/>
  <c r="J13" s="1"/>
  <c r="AH8" i="5"/>
  <c r="I28"/>
  <c r="AH17"/>
  <c r="E22" i="11"/>
  <c r="F28" i="5"/>
  <c r="A11" i="11" s="1"/>
  <c r="X15" i="5" l="1"/>
  <c r="X14"/>
  <c r="X16" s="1"/>
  <c r="DN5" i="2"/>
  <c r="AH10" i="5"/>
  <c r="DF5" i="2"/>
  <c r="K18" i="11"/>
  <c r="O18" s="1"/>
  <c r="J14"/>
  <c r="J17"/>
  <c r="B11"/>
  <c r="K12"/>
  <c r="P12" s="1"/>
  <c r="C12"/>
  <c r="G12" s="1"/>
  <c r="J16"/>
  <c r="J15"/>
  <c r="K13"/>
  <c r="P13" s="1"/>
  <c r="P14"/>
  <c r="O14"/>
  <c r="P17"/>
  <c r="O17"/>
  <c r="P15"/>
  <c r="O15"/>
  <c r="O16"/>
  <c r="P16"/>
  <c r="B14"/>
  <c r="B13"/>
  <c r="K11"/>
  <c r="J11"/>
  <c r="C15"/>
  <c r="H15" s="1"/>
  <c r="C18"/>
  <c r="H18" s="1"/>
  <c r="C16"/>
  <c r="H16" s="1"/>
  <c r="C14"/>
  <c r="H14" s="1"/>
  <c r="C17"/>
  <c r="H17" s="1"/>
  <c r="C13"/>
  <c r="H13" s="1"/>
  <c r="X17" i="5" l="1"/>
  <c r="DG5" i="2"/>
  <c r="E25" i="11"/>
  <c r="AH12" i="5"/>
  <c r="AH13" s="1"/>
  <c r="DJ5" i="2" s="1"/>
  <c r="P18" i="11"/>
  <c r="H12"/>
  <c r="O12"/>
  <c r="O13"/>
  <c r="C11"/>
  <c r="CX5" i="2" s="1"/>
  <c r="G15" i="11"/>
  <c r="P11"/>
  <c r="O11"/>
  <c r="G18"/>
  <c r="G14"/>
  <c r="G17"/>
  <c r="G13"/>
  <c r="G16"/>
  <c r="DI5" i="2" l="1"/>
  <c r="E32" i="11"/>
  <c r="E38" s="1"/>
  <c r="H11"/>
  <c r="BV5" i="2" s="1"/>
  <c r="CL5"/>
  <c r="AX5"/>
  <c r="X5"/>
  <c r="AT5"/>
  <c r="CR5"/>
  <c r="AR5"/>
  <c r="BZ5"/>
  <c r="CH5"/>
  <c r="BX5"/>
  <c r="G11" i="11"/>
  <c r="CT5" i="2"/>
  <c r="BJ5"/>
  <c r="AF5"/>
  <c r="BT5"/>
  <c r="AD5"/>
  <c r="Z5"/>
  <c r="BF5"/>
  <c r="AL5"/>
  <c r="AZ5"/>
  <c r="CF5"/>
  <c r="AV5"/>
  <c r="CB5"/>
  <c r="BB5"/>
  <c r="AH5"/>
  <c r="BN5"/>
  <c r="AB5"/>
  <c r="BH5"/>
  <c r="CN5"/>
  <c r="CP5"/>
  <c r="CJ5"/>
  <c r="BR5"/>
  <c r="AP5"/>
  <c r="CD5"/>
  <c r="AJ5"/>
  <c r="BP5"/>
  <c r="V5"/>
  <c r="AN5"/>
  <c r="T5"/>
  <c r="CV5"/>
  <c r="BD5" l="1"/>
  <c r="BL5"/>
</calcChain>
</file>

<file path=xl/sharedStrings.xml><?xml version="1.0" encoding="utf-8"?>
<sst xmlns="http://schemas.openxmlformats.org/spreadsheetml/2006/main" count="37769" uniqueCount="3788">
  <si>
    <t>تاريخه</t>
  </si>
  <si>
    <t>تدوير رسوم</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</si>
  <si>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</si>
  <si>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</si>
  <si>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</si>
  <si>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</si>
  <si>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</si>
  <si>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</si>
  <si>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</si>
  <si>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</si>
  <si>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</si>
  <si>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</si>
  <si>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</si>
  <si>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</si>
  <si>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</si>
  <si>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</si>
  <si>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</si>
  <si>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</si>
  <si>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جديد</t>
  </si>
  <si>
    <t>راسب</t>
  </si>
  <si>
    <t>الفصل الثاني</t>
  </si>
  <si>
    <t>تقسيط</t>
  </si>
  <si>
    <t>مقررات السنة الثانية</t>
  </si>
  <si>
    <t>المبلغ المستحق</t>
  </si>
  <si>
    <t>القسط الأول</t>
  </si>
  <si>
    <t>رسم الشهادة</t>
  </si>
  <si>
    <t>القسط الثاني</t>
  </si>
  <si>
    <t>نوع الثانوية</t>
  </si>
  <si>
    <t>رمز المقرر</t>
  </si>
  <si>
    <t>طابع هلال احمر     25  ل .س</t>
  </si>
  <si>
    <t xml:space="preserve">طابع مالي         30  ل.س   </t>
  </si>
  <si>
    <t>طابع بحث علمي         25ل.س</t>
  </si>
  <si>
    <t xml:space="preserve">إلى المصرف العقاري </t>
  </si>
  <si>
    <t>يرجى قبض مبلغ  قدره</t>
  </si>
  <si>
    <t>رقمه الامتحاني</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</si>
  <si>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</si>
  <si>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</si>
  <si>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</si>
  <si>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</si>
  <si>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</si>
  <si>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</si>
  <si>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الأموال المستحقة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</si>
  <si>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</si>
  <si>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</si>
  <si>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</si>
  <si>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</si>
  <si>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</si>
  <si>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</si>
  <si>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</si>
  <si>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</si>
  <si>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</si>
  <si>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</si>
  <si>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</si>
  <si>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الرقم الإمتحاني</t>
  </si>
  <si>
    <t>الاب</t>
  </si>
  <si>
    <t>الأم</t>
  </si>
  <si>
    <t>تاريخ الميلاد</t>
  </si>
  <si>
    <t>الرقم الوطني</t>
  </si>
  <si>
    <t>نوع الشهادة الثانوية</t>
  </si>
  <si>
    <t>سنة الشهادة</t>
  </si>
  <si>
    <t>محافظ الشهادة</t>
  </si>
  <si>
    <t>العنوان الدائم</t>
  </si>
  <si>
    <t>رقم الهاتف</t>
  </si>
  <si>
    <t>رقم الموبايل</t>
  </si>
  <si>
    <t>المحافظة</t>
  </si>
  <si>
    <t>ذوي الشهداء وجرحى الجيش العربي السوري</t>
  </si>
  <si>
    <t>تاريخ تدوير رسوم</t>
  </si>
  <si>
    <t>حسين</t>
  </si>
  <si>
    <t>الأولى</t>
  </si>
  <si>
    <t>صالح</t>
  </si>
  <si>
    <t>حاتم</t>
  </si>
  <si>
    <t>محمود</t>
  </si>
  <si>
    <t>مروان</t>
  </si>
  <si>
    <t>محمد</t>
  </si>
  <si>
    <t>عدنان</t>
  </si>
  <si>
    <t>علي</t>
  </si>
  <si>
    <t>يوسف</t>
  </si>
  <si>
    <t>أحمد</t>
  </si>
  <si>
    <t>جمال</t>
  </si>
  <si>
    <t>صلاح</t>
  </si>
  <si>
    <t>محمد علي</t>
  </si>
  <si>
    <t>فواز</t>
  </si>
  <si>
    <t>ماهر</t>
  </si>
  <si>
    <t>محسن</t>
  </si>
  <si>
    <t>جميل</t>
  </si>
  <si>
    <t>بسام</t>
  </si>
  <si>
    <t>محي الدين</t>
  </si>
  <si>
    <t>رفيق</t>
  </si>
  <si>
    <t>عبد الرزاق</t>
  </si>
  <si>
    <t>ابراهيم</t>
  </si>
  <si>
    <t>جودت</t>
  </si>
  <si>
    <t>محمد خير</t>
  </si>
  <si>
    <t>زياد</t>
  </si>
  <si>
    <t>عصام</t>
  </si>
  <si>
    <t>احمد</t>
  </si>
  <si>
    <t>خليل</t>
  </si>
  <si>
    <t>محمد عماد</t>
  </si>
  <si>
    <t>نزار</t>
  </si>
  <si>
    <t>فؤاد</t>
  </si>
  <si>
    <t>بشار</t>
  </si>
  <si>
    <t>عبد الهادي</t>
  </si>
  <si>
    <t>نضال</t>
  </si>
  <si>
    <t>صباح</t>
  </si>
  <si>
    <t>خالد</t>
  </si>
  <si>
    <t>حمد</t>
  </si>
  <si>
    <t>عبد الله</t>
  </si>
  <si>
    <t>مازن</t>
  </si>
  <si>
    <t>ايمن</t>
  </si>
  <si>
    <t>مصطفى</t>
  </si>
  <si>
    <t>عماد</t>
  </si>
  <si>
    <t>محمد سامر</t>
  </si>
  <si>
    <t>محمد زهير</t>
  </si>
  <si>
    <t>محمد كمال</t>
  </si>
  <si>
    <t>محمد سمير</t>
  </si>
  <si>
    <t>وليد</t>
  </si>
  <si>
    <t>سمير</t>
  </si>
  <si>
    <t>كمال</t>
  </si>
  <si>
    <t>ياسر</t>
  </si>
  <si>
    <t>قاسم</t>
  </si>
  <si>
    <t>محمد هشام</t>
  </si>
  <si>
    <t>محمد معتز</t>
  </si>
  <si>
    <t>فايز</t>
  </si>
  <si>
    <t>رياض</t>
  </si>
  <si>
    <t>هيثم</t>
  </si>
  <si>
    <t>مفيد</t>
  </si>
  <si>
    <t>عبد القادر</t>
  </si>
  <si>
    <t>جهاد</t>
  </si>
  <si>
    <t>عبد الكريم</t>
  </si>
  <si>
    <t>طلال</t>
  </si>
  <si>
    <t>حسان</t>
  </si>
  <si>
    <t>أنور</t>
  </si>
  <si>
    <t>لطفي</t>
  </si>
  <si>
    <t>محمد بسام</t>
  </si>
  <si>
    <t>محمد زياد</t>
  </si>
  <si>
    <t>اسامه</t>
  </si>
  <si>
    <t>معتز</t>
  </si>
  <si>
    <t>احسان</t>
  </si>
  <si>
    <t>محمد عدنان</t>
  </si>
  <si>
    <t>عزام</t>
  </si>
  <si>
    <t>عثمان</t>
  </si>
  <si>
    <t>سامر</t>
  </si>
  <si>
    <t>راتب</t>
  </si>
  <si>
    <t>منال</t>
  </si>
  <si>
    <t>غياث</t>
  </si>
  <si>
    <t>غفران</t>
  </si>
  <si>
    <t>اياد</t>
  </si>
  <si>
    <t>حسن حسن</t>
  </si>
  <si>
    <t>باسم</t>
  </si>
  <si>
    <t>خلدون</t>
  </si>
  <si>
    <t>سهام</t>
  </si>
  <si>
    <t>سيف الدين</t>
  </si>
  <si>
    <t>كلمة السر</t>
  </si>
  <si>
    <t>الاسم</t>
  </si>
  <si>
    <t>عمار سعيد</t>
  </si>
  <si>
    <t>نهاد الأحمر</t>
  </si>
  <si>
    <t>عمر الإمام</t>
  </si>
  <si>
    <t>اتبع الخطوات التالية:</t>
  </si>
  <si>
    <t>الموبايل</t>
  </si>
  <si>
    <t>الهاتف</t>
  </si>
  <si>
    <t>شعبة التجنيد</t>
  </si>
  <si>
    <t>ذكر</t>
  </si>
  <si>
    <t>أنثى</t>
  </si>
  <si>
    <t>العنوان :</t>
  </si>
  <si>
    <t>الرقم الامتحاني</t>
  </si>
  <si>
    <t>ر2</t>
  </si>
  <si>
    <t>ج</t>
  </si>
  <si>
    <t>ر1</t>
  </si>
  <si>
    <t>نوع الحسم</t>
  </si>
  <si>
    <t>نقابة معلمين</t>
  </si>
  <si>
    <t>ذوي إحتياجات الخاصة</t>
  </si>
  <si>
    <t>وثيقة وفاة</t>
  </si>
  <si>
    <t>سجين</t>
  </si>
  <si>
    <t>رسم التسجيل</t>
  </si>
  <si>
    <t>عدد المقررات المسجلة لأول مرة</t>
  </si>
  <si>
    <t>ليرة سورية فقط لا غير من الطالب</t>
  </si>
  <si>
    <t>رسم تسجيل سنوي</t>
  </si>
  <si>
    <t>عدد المواد الراسبة للمرة الأولى</t>
  </si>
  <si>
    <t>عدد المواد الراسبة للمرة الثانية</t>
  </si>
  <si>
    <t>أصول المحاسبة  (1)</t>
  </si>
  <si>
    <t xml:space="preserve">الرياضيات المالية والادارية </t>
  </si>
  <si>
    <t>مبادئ الادارة  (1)</t>
  </si>
  <si>
    <t xml:space="preserve">المدخل الى القانون </t>
  </si>
  <si>
    <t xml:space="preserve">تقنيات الحاسوب </t>
  </si>
  <si>
    <t>أصول المحاسبة (2)</t>
  </si>
  <si>
    <t xml:space="preserve">اساليب كمية في الادارة </t>
  </si>
  <si>
    <t>مبادئ الادارة  (2)</t>
  </si>
  <si>
    <t xml:space="preserve">اقتصاد كلي </t>
  </si>
  <si>
    <t>مبادئ التكاليف (1)</t>
  </si>
  <si>
    <t xml:space="preserve">نظم المعلومات المحاسبية </t>
  </si>
  <si>
    <t>محاسبة خاصة  (1)</t>
  </si>
  <si>
    <t xml:space="preserve">محاسبة منشات مالية </t>
  </si>
  <si>
    <t xml:space="preserve">محاسبة حكومية </t>
  </si>
  <si>
    <t>مبادئ التكاليف (2)</t>
  </si>
  <si>
    <t>محاسبة خاصة (2)</t>
  </si>
  <si>
    <t xml:space="preserve">نظرية المحاسبة </t>
  </si>
  <si>
    <t xml:space="preserve">محاسبة ضريبية </t>
  </si>
  <si>
    <t xml:space="preserve">محاسبة شركات الاموال </t>
  </si>
  <si>
    <t xml:space="preserve">المالية العامة </t>
  </si>
  <si>
    <t xml:space="preserve">ادارة الانتاج </t>
  </si>
  <si>
    <t xml:space="preserve">الاقتصاد الجزئي </t>
  </si>
  <si>
    <t xml:space="preserve">مبادئ الاحصاء </t>
  </si>
  <si>
    <t>تدقيق حسابات (2)</t>
  </si>
  <si>
    <t xml:space="preserve">محاسبة متقدمة </t>
  </si>
  <si>
    <t xml:space="preserve">محاسبة البترول </t>
  </si>
  <si>
    <t xml:space="preserve">مشكلات محاسبية معاصرة </t>
  </si>
  <si>
    <t>تدقيق حسابات (1)</t>
  </si>
  <si>
    <t xml:space="preserve">محاسبة ادارية </t>
  </si>
  <si>
    <t xml:space="preserve">برمجيات تطبيقية في المحاسبة </t>
  </si>
  <si>
    <t xml:space="preserve">محاسبة زراعية </t>
  </si>
  <si>
    <t xml:space="preserve">محاسبة شركات الاشخاص </t>
  </si>
  <si>
    <t xml:space="preserve">ادارة مشتريات ومخازن </t>
  </si>
  <si>
    <t xml:space="preserve">الادارة المالية </t>
  </si>
  <si>
    <t xml:space="preserve">القانون التجاري </t>
  </si>
  <si>
    <t>حنان</t>
  </si>
  <si>
    <t>امينه</t>
  </si>
  <si>
    <t>هناء</t>
  </si>
  <si>
    <t>سوسن</t>
  </si>
  <si>
    <t>فاطمة</t>
  </si>
  <si>
    <t>مريم</t>
  </si>
  <si>
    <t>قمر</t>
  </si>
  <si>
    <t>ناديا</t>
  </si>
  <si>
    <t>مها</t>
  </si>
  <si>
    <t>منى</t>
  </si>
  <si>
    <t>سحر</t>
  </si>
  <si>
    <t>نوال</t>
  </si>
  <si>
    <t>امنه</t>
  </si>
  <si>
    <t>خديجه</t>
  </si>
  <si>
    <t>مرفت</t>
  </si>
  <si>
    <t>وفاء</t>
  </si>
  <si>
    <t>عليا</t>
  </si>
  <si>
    <t>رفاه</t>
  </si>
  <si>
    <t>رنا</t>
  </si>
  <si>
    <t>كوثر</t>
  </si>
  <si>
    <t>انتصار</t>
  </si>
  <si>
    <t>هيام</t>
  </si>
  <si>
    <t>سمر</t>
  </si>
  <si>
    <t>مسلم</t>
  </si>
  <si>
    <t>هيفاء</t>
  </si>
  <si>
    <t>هنادي</t>
  </si>
  <si>
    <t>مياده</t>
  </si>
  <si>
    <t>يسرى</t>
  </si>
  <si>
    <t>باسمه</t>
  </si>
  <si>
    <t>غاده</t>
  </si>
  <si>
    <t>وصال</t>
  </si>
  <si>
    <t>سعاد</t>
  </si>
  <si>
    <t>فريال</t>
  </si>
  <si>
    <t>ايمان</t>
  </si>
  <si>
    <t>سناء</t>
  </si>
  <si>
    <t>ميساء</t>
  </si>
  <si>
    <t>رغداء</t>
  </si>
  <si>
    <t>سميره</t>
  </si>
  <si>
    <t>فلك</t>
  </si>
  <si>
    <t>فاطمه</t>
  </si>
  <si>
    <t>اميره</t>
  </si>
  <si>
    <t>هدى</t>
  </si>
  <si>
    <t>عائده</t>
  </si>
  <si>
    <t>رجاء</t>
  </si>
  <si>
    <t>نجاح</t>
  </si>
  <si>
    <t>نجوى</t>
  </si>
  <si>
    <t>رانيا</t>
  </si>
  <si>
    <t>مؤمنه</t>
  </si>
  <si>
    <t>زينب</t>
  </si>
  <si>
    <t>محمد هيثم</t>
  </si>
  <si>
    <t>فايزه</t>
  </si>
  <si>
    <t>لينا</t>
  </si>
  <si>
    <t>جمانه</t>
  </si>
  <si>
    <t>رويده</t>
  </si>
  <si>
    <t>فدوى</t>
  </si>
  <si>
    <t>أمل</t>
  </si>
  <si>
    <t>عائشه</t>
  </si>
  <si>
    <t>نور الهدى</t>
  </si>
  <si>
    <t>ماجده</t>
  </si>
  <si>
    <t>ابتسام</t>
  </si>
  <si>
    <t>فاتن</t>
  </si>
  <si>
    <t>سلوى</t>
  </si>
  <si>
    <t>سوزان</t>
  </si>
  <si>
    <t>ثروت</t>
  </si>
  <si>
    <t>حوريه</t>
  </si>
  <si>
    <t>اسما صادق</t>
  </si>
  <si>
    <t>فرزات</t>
  </si>
  <si>
    <t>صبحيه</t>
  </si>
  <si>
    <t>اميمه</t>
  </si>
  <si>
    <t>ربيعه</t>
  </si>
  <si>
    <t>فضه</t>
  </si>
  <si>
    <t>سوريا</t>
  </si>
  <si>
    <t>محمد سالم</t>
  </si>
  <si>
    <t>فراس</t>
  </si>
  <si>
    <t>هبه</t>
  </si>
  <si>
    <t>خديجة</t>
  </si>
  <si>
    <t>بشيره</t>
  </si>
  <si>
    <t>افتكار</t>
  </si>
  <si>
    <t>رباح</t>
  </si>
  <si>
    <t>محمد فهد</t>
  </si>
  <si>
    <t>أماني</t>
  </si>
  <si>
    <t>وجيها</t>
  </si>
  <si>
    <t>رشا</t>
  </si>
  <si>
    <t>لانا طلس</t>
  </si>
  <si>
    <t/>
  </si>
  <si>
    <t>هديل الاشقر</t>
  </si>
  <si>
    <t>Father Name</t>
  </si>
  <si>
    <t>Mother Name</t>
  </si>
  <si>
    <t>Full Name</t>
  </si>
  <si>
    <t>place of birth</t>
  </si>
  <si>
    <t>مكان ورقم القيد</t>
  </si>
  <si>
    <t xml:space="preserve"> </t>
  </si>
  <si>
    <t>ذوي الاحتياجات الخاصة</t>
  </si>
  <si>
    <t>لا</t>
  </si>
  <si>
    <t>نعم</t>
  </si>
  <si>
    <t>عبد الرحمن المؤذن</t>
  </si>
  <si>
    <t>عبد الرحمن عبد الغني</t>
  </si>
  <si>
    <t>احمد ناظم</t>
  </si>
  <si>
    <t>دمشق</t>
  </si>
  <si>
    <t>دير الزور</t>
  </si>
  <si>
    <t>سقبا</t>
  </si>
  <si>
    <t>درعا</t>
  </si>
  <si>
    <t>التل</t>
  </si>
  <si>
    <t>حماة</t>
  </si>
  <si>
    <t>حرستا</t>
  </si>
  <si>
    <t>عربين</t>
  </si>
  <si>
    <t>الرقة</t>
  </si>
  <si>
    <t>ريف دمشق</t>
  </si>
  <si>
    <t>دوما</t>
  </si>
  <si>
    <t>مخيم اليرموك</t>
  </si>
  <si>
    <t>الفوعة</t>
  </si>
  <si>
    <t>حمص</t>
  </si>
  <si>
    <t>حلب</t>
  </si>
  <si>
    <t>مشفى دوما</t>
  </si>
  <si>
    <t>اللاذقية</t>
  </si>
  <si>
    <t>قطنا</t>
  </si>
  <si>
    <t>دبي</t>
  </si>
  <si>
    <t>طرطوس</t>
  </si>
  <si>
    <t>السويداء</t>
  </si>
  <si>
    <t>الكويت</t>
  </si>
  <si>
    <t>يرموك</t>
  </si>
  <si>
    <t>الحجر الاسود</t>
  </si>
  <si>
    <t>النبك</t>
  </si>
  <si>
    <t>قبر الست</t>
  </si>
  <si>
    <t>القنيطرة</t>
  </si>
  <si>
    <t>قدسيا</t>
  </si>
  <si>
    <t>جسر الشغور</t>
  </si>
  <si>
    <t>ببيلا</t>
  </si>
  <si>
    <t>الحسكة</t>
  </si>
  <si>
    <t>إدلب</t>
  </si>
  <si>
    <t>العربية السورية</t>
  </si>
  <si>
    <t>الفلسطينية السورية</t>
  </si>
  <si>
    <t>الأردنية</t>
  </si>
  <si>
    <t>تجارية</t>
  </si>
  <si>
    <t>علمي</t>
  </si>
  <si>
    <t xml:space="preserve">تعليمات التسجيل </t>
  </si>
  <si>
    <t>يستفيد من الحسم</t>
  </si>
  <si>
    <t>نسبة الحسم</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</si>
  <si>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</si>
  <si>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</si>
  <si>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</si>
  <si>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 xml:space="preserve">يسدد (500ل.س) فقط رسم كل مقرر </t>
  </si>
  <si>
    <t>1000 من رسم كل مقرر</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</si>
  <si>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</si>
  <si>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</si>
  <si>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</si>
  <si>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r>
      <t xml:space="preserve">ثم تسليم استمارة التسجيل مع إيصال المصرف إلى شؤون طلاب المحاسبة - مركز التعليم المفتوح - الطابق الارضي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</si>
  <si>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الحاصلين على وثيقة وفاة من مكتب شؤون الشهداء والجرحى والمفقودين لأبناء و أزواج المتوفيين بالعمليات المشابهة للعمليات الحربية</t>
  </si>
  <si>
    <t>الثانية حديث</t>
  </si>
  <si>
    <t>احمد منصور</t>
  </si>
  <si>
    <t>اليسار الشيخ علي</t>
  </si>
  <si>
    <t>أسماء الشايب</t>
  </si>
  <si>
    <t>آمال عبد المالك</t>
  </si>
  <si>
    <t>آية سعود</t>
  </si>
  <si>
    <t>فايزة</t>
  </si>
  <si>
    <t>بتول نصر</t>
  </si>
  <si>
    <t>بدور البحري</t>
  </si>
  <si>
    <t>محمد اكرم</t>
  </si>
  <si>
    <t>براءه عكار رفاعي</t>
  </si>
  <si>
    <t>نها</t>
  </si>
  <si>
    <t>بلال زيتوني</t>
  </si>
  <si>
    <t>بوران سوقيه</t>
  </si>
  <si>
    <t>محمد وسام</t>
  </si>
  <si>
    <t>بيسان</t>
  </si>
  <si>
    <t>بيان التيناوي</t>
  </si>
  <si>
    <t>بيان  محفوظ</t>
  </si>
  <si>
    <t>بيسان عواد</t>
  </si>
  <si>
    <t>محمد رفيق</t>
  </si>
  <si>
    <t>تسنيم قاسم ياسين</t>
  </si>
  <si>
    <t>تسنيم ماميش</t>
  </si>
  <si>
    <t>تسنيم سليم</t>
  </si>
  <si>
    <t>تقى مهدي</t>
  </si>
  <si>
    <t>فرزت</t>
  </si>
  <si>
    <t>حسان كواره</t>
  </si>
  <si>
    <t>خالد احمد</t>
  </si>
  <si>
    <t>خوله الاسد</t>
  </si>
  <si>
    <t>دارين حمايل</t>
  </si>
  <si>
    <t>عقاب</t>
  </si>
  <si>
    <t>دانه الداهوك</t>
  </si>
  <si>
    <t>مطيع</t>
  </si>
  <si>
    <t>نظميه</t>
  </si>
  <si>
    <t>دعاء التواني</t>
  </si>
  <si>
    <t>ديانا  صبح</t>
  </si>
  <si>
    <t>غالية</t>
  </si>
  <si>
    <t>اقبال</t>
  </si>
  <si>
    <t>رغد خطاب</t>
  </si>
  <si>
    <t>رغد توتنجي</t>
  </si>
  <si>
    <t>رقيه الشربجي</t>
  </si>
  <si>
    <t>رنيم الزرعي</t>
  </si>
  <si>
    <t>رهف صالح</t>
  </si>
  <si>
    <t>روان ابو الهيجاء</t>
  </si>
  <si>
    <t>روان شحيبر</t>
  </si>
  <si>
    <t>روعة دكاكني</t>
  </si>
  <si>
    <t>ريم جنن</t>
  </si>
  <si>
    <t>ريم الجوبر</t>
  </si>
  <si>
    <t>زين العابدين ابو كلام</t>
  </si>
  <si>
    <t>كاسم</t>
  </si>
  <si>
    <t>شاهر حيدر</t>
  </si>
  <si>
    <t>شغف هلال</t>
  </si>
  <si>
    <t>بركات</t>
  </si>
  <si>
    <t>شمس كنعان</t>
  </si>
  <si>
    <t>صفا ابو دقة</t>
  </si>
  <si>
    <t>صفاء حجازي</t>
  </si>
  <si>
    <t>ضحى عرب</t>
  </si>
  <si>
    <t>طارق سكر</t>
  </si>
  <si>
    <t>عدي عبد العال</t>
  </si>
  <si>
    <t>عصماء شاهين</t>
  </si>
  <si>
    <t>عصماء السلطي</t>
  </si>
  <si>
    <t>زاهده</t>
  </si>
  <si>
    <t>غرام ريحاوي</t>
  </si>
  <si>
    <t>ميناز</t>
  </si>
  <si>
    <t>غفران المصري</t>
  </si>
  <si>
    <t>غنى القباني</t>
  </si>
  <si>
    <t xml:space="preserve">نور </t>
  </si>
  <si>
    <t>غيداء القادري</t>
  </si>
  <si>
    <t>حليمة</t>
  </si>
  <si>
    <t>فاطمه غصوب</t>
  </si>
  <si>
    <t>محمد طارق</t>
  </si>
  <si>
    <t>فاطمه الزهراء رجب</t>
  </si>
  <si>
    <t>فرح العتيلي</t>
  </si>
  <si>
    <t>جمانا</t>
  </si>
  <si>
    <t>هالة</t>
  </si>
  <si>
    <t>لانا عيون السود</t>
  </si>
  <si>
    <t>مجد الدين موزي</t>
  </si>
  <si>
    <t>محمد مالك حمادة</t>
  </si>
  <si>
    <t>محمود شيخ مخانق</t>
  </si>
  <si>
    <t>محمد مروان</t>
  </si>
  <si>
    <t>مرام الباشا</t>
  </si>
  <si>
    <t>مرح شيخ البلد</t>
  </si>
  <si>
    <t>مرح جربوع</t>
  </si>
  <si>
    <t>مروه الحلبي</t>
  </si>
  <si>
    <t>مروه علاء الدين</t>
  </si>
  <si>
    <t>روضة</t>
  </si>
  <si>
    <t>عبد المجيد</t>
  </si>
  <si>
    <t>مؤمن بلطجي</t>
  </si>
  <si>
    <t>نانسي انقيري</t>
  </si>
  <si>
    <t>رسلان</t>
  </si>
  <si>
    <t>نور قاسو</t>
  </si>
  <si>
    <t>نور ياسين</t>
  </si>
  <si>
    <t>نور الزرقان</t>
  </si>
  <si>
    <t>نور عبيد</t>
  </si>
  <si>
    <t>هدى الأشكي</t>
  </si>
  <si>
    <t>هديل حاج حمود</t>
  </si>
  <si>
    <t>هديل محمود</t>
  </si>
  <si>
    <t>راغب</t>
  </si>
  <si>
    <t>سمره</t>
  </si>
  <si>
    <t>يزن الاسدي</t>
  </si>
  <si>
    <t>كافات</t>
  </si>
  <si>
    <t>بقرص تحتاني</t>
  </si>
  <si>
    <t>عتيبه</t>
  </si>
  <si>
    <t>حلبون</t>
  </si>
  <si>
    <t>بيروت</t>
  </si>
  <si>
    <t>بيت سحم</t>
  </si>
  <si>
    <t>مخيم خان الشيح</t>
  </si>
  <si>
    <t>العام الدراسي</t>
  </si>
  <si>
    <t xml:space="preserve"> المقررات التي سجلها الطالب</t>
  </si>
  <si>
    <t>الأول</t>
  </si>
  <si>
    <t>الثانية</t>
  </si>
  <si>
    <t>الثاني</t>
  </si>
  <si>
    <t>الثالثة</t>
  </si>
  <si>
    <t>كود المعهد</t>
  </si>
  <si>
    <t>مقررات السنة الأولى (فصل أول)</t>
  </si>
  <si>
    <t>مقررات السنة الأولى (فصل ثاني)</t>
  </si>
  <si>
    <t>مقررات السنة الثانية (فصل أول)</t>
  </si>
  <si>
    <t>مقررات السنة الثانية (فصل ثاني)</t>
  </si>
  <si>
    <t>مقررات السنة الثالثة (فصل أول)</t>
  </si>
  <si>
    <t>مقررات السنة الثالثة (فصل ثاني)</t>
  </si>
  <si>
    <t>رقم الطالب:</t>
  </si>
  <si>
    <t>السنة:</t>
  </si>
  <si>
    <t>الجنس:</t>
  </si>
  <si>
    <t>الجنسية:</t>
  </si>
  <si>
    <t>شعبة التجنيد:</t>
  </si>
  <si>
    <t>الموبايل:</t>
  </si>
  <si>
    <t>تاريخ الميلاد:</t>
  </si>
  <si>
    <t>الرقم الوطني:</t>
  </si>
  <si>
    <t>نوع الثانوية:</t>
  </si>
  <si>
    <t>الهاتف:</t>
  </si>
  <si>
    <t>مكان الميلاد:</t>
  </si>
  <si>
    <t>مكان ورقم القيد:</t>
  </si>
  <si>
    <t>محافظتها:</t>
  </si>
  <si>
    <t>المحافظة الدائمة:</t>
  </si>
  <si>
    <t>عامها:</t>
  </si>
  <si>
    <t>رسم المقررات</t>
  </si>
  <si>
    <t>عدد المقررات المسجلة</t>
  </si>
  <si>
    <t>إجمالي الرسوم</t>
  </si>
  <si>
    <t>الثالثة حديث</t>
  </si>
  <si>
    <t>نبيه</t>
  </si>
  <si>
    <t>هنا</t>
  </si>
  <si>
    <t>سوزانا الحداد</t>
  </si>
  <si>
    <t>نزيه</t>
  </si>
  <si>
    <t>امال</t>
  </si>
  <si>
    <t>محمد وليد</t>
  </si>
  <si>
    <t>ثناء</t>
  </si>
  <si>
    <t>حسن</t>
  </si>
  <si>
    <t>رامي نبهان</t>
  </si>
  <si>
    <t xml:space="preserve">عبد الله </t>
  </si>
  <si>
    <t>سهير</t>
  </si>
  <si>
    <t>نانسي اللمداني</t>
  </si>
  <si>
    <t>حيدر كحيل</t>
  </si>
  <si>
    <t>طارق المصري</t>
  </si>
  <si>
    <t>فريز</t>
  </si>
  <si>
    <t>يسره</t>
  </si>
  <si>
    <t>بشرى</t>
  </si>
  <si>
    <t>ديب</t>
  </si>
  <si>
    <t>نزهه</t>
  </si>
  <si>
    <t>محمد رضوان سريه</t>
  </si>
  <si>
    <t>محمد رضا</t>
  </si>
  <si>
    <t>رنكه يوسف</t>
  </si>
  <si>
    <t>سنا شعبان</t>
  </si>
  <si>
    <t>ريما</t>
  </si>
  <si>
    <t>فداء شمس الدين</t>
  </si>
  <si>
    <t>محمد البوشي</t>
  </si>
  <si>
    <t>ريم صفدي</t>
  </si>
  <si>
    <t>نيرمين جمعه</t>
  </si>
  <si>
    <t>منور</t>
  </si>
  <si>
    <t>محمد عمار يوسف</t>
  </si>
  <si>
    <t>ممتاز</t>
  </si>
  <si>
    <t>جومانه</t>
  </si>
  <si>
    <t>شهبرين سليمان</t>
  </si>
  <si>
    <t>مهابات</t>
  </si>
  <si>
    <t>نسرين</t>
  </si>
  <si>
    <t>عماد النشيواتي</t>
  </si>
  <si>
    <t>عبدالوكيل</t>
  </si>
  <si>
    <t>اميره جحه</t>
  </si>
  <si>
    <t>فاديه</t>
  </si>
  <si>
    <t>لؤي البديره</t>
  </si>
  <si>
    <t>حمدي</t>
  </si>
  <si>
    <t>راغده</t>
  </si>
  <si>
    <t>الاء مجبل</t>
  </si>
  <si>
    <t>خيرو</t>
  </si>
  <si>
    <t>وسيم الشيخ</t>
  </si>
  <si>
    <t>ضحى جرشو</t>
  </si>
  <si>
    <t>محمد وحيد</t>
  </si>
  <si>
    <t>ندى</t>
  </si>
  <si>
    <t>رزق</t>
  </si>
  <si>
    <t>فاديا</t>
  </si>
  <si>
    <t>ميسون</t>
  </si>
  <si>
    <t>زكيه</t>
  </si>
  <si>
    <t>هديل الزيلع</t>
  </si>
  <si>
    <t>منهل</t>
  </si>
  <si>
    <t>أسيما</t>
  </si>
  <si>
    <t>ميس بنوت</t>
  </si>
  <si>
    <t>محمد اياد المزيك</t>
  </si>
  <si>
    <t>نايفه الكردي</t>
  </si>
  <si>
    <t>دعاس</t>
  </si>
  <si>
    <t>صفاء عمر</t>
  </si>
  <si>
    <t>عمر</t>
  </si>
  <si>
    <t>سامر البكور</t>
  </si>
  <si>
    <t>موسى</t>
  </si>
  <si>
    <t>تغريد</t>
  </si>
  <si>
    <t>ريما الجوهري</t>
  </si>
  <si>
    <t>جاد الله</t>
  </si>
  <si>
    <t>فرنجيه</t>
  </si>
  <si>
    <t>بتول الحنبرجي</t>
  </si>
  <si>
    <t>نهيد</t>
  </si>
  <si>
    <t>ايات معتوق</t>
  </si>
  <si>
    <t>ندا</t>
  </si>
  <si>
    <t>محمد عادل</t>
  </si>
  <si>
    <t>نورس</t>
  </si>
  <si>
    <t>امل</t>
  </si>
  <si>
    <t>محمدزياد</t>
  </si>
  <si>
    <t>محمد جميل</t>
  </si>
  <si>
    <t>سلمان</t>
  </si>
  <si>
    <t>سميرة</t>
  </si>
  <si>
    <t>ضحى القسيم</t>
  </si>
  <si>
    <t>محمد شبيب</t>
  </si>
  <si>
    <t>شهيره</t>
  </si>
  <si>
    <t>بنان بكر</t>
  </si>
  <si>
    <t>تحسين</t>
  </si>
  <si>
    <t>زهريه بكر</t>
  </si>
  <si>
    <t>الكساندرا العسافين</t>
  </si>
  <si>
    <t>جوزيف</t>
  </si>
  <si>
    <t>محمد جمال</t>
  </si>
  <si>
    <t>هشام</t>
  </si>
  <si>
    <t>مجدي</t>
  </si>
  <si>
    <t>دانا</t>
  </si>
  <si>
    <t>مصطفى عثمان</t>
  </si>
  <si>
    <t>عبد الغني</t>
  </si>
  <si>
    <t>دلال</t>
  </si>
  <si>
    <t>احمد علاء الدين</t>
  </si>
  <si>
    <t>اسماعيل</t>
  </si>
  <si>
    <t>لطيفه عطايا</t>
  </si>
  <si>
    <t>فائز</t>
  </si>
  <si>
    <t>هديه</t>
  </si>
  <si>
    <t>ماجد</t>
  </si>
  <si>
    <t>عبد الوهاب</t>
  </si>
  <si>
    <t>تيسير</t>
  </si>
  <si>
    <t>محمد غياث</t>
  </si>
  <si>
    <t>طالب</t>
  </si>
  <si>
    <t>سعيد</t>
  </si>
  <si>
    <t>سيده</t>
  </si>
  <si>
    <t>محمد حسن</t>
  </si>
  <si>
    <t>عيشه</t>
  </si>
  <si>
    <t>عبد اللطيف</t>
  </si>
  <si>
    <t>معتصم ابراهيم</t>
  </si>
  <si>
    <t>معين</t>
  </si>
  <si>
    <t>فلك حجازي</t>
  </si>
  <si>
    <t>ايمان الايون الدباغ</t>
  </si>
  <si>
    <t>يزن زوده</t>
  </si>
  <si>
    <t>نصر</t>
  </si>
  <si>
    <t>ازدهار</t>
  </si>
  <si>
    <t>طارق حجار</t>
  </si>
  <si>
    <t>امين</t>
  </si>
  <si>
    <t>ياسين ريحاوي</t>
  </si>
  <si>
    <t>سراب</t>
  </si>
  <si>
    <t>اماني بني المرجه</t>
  </si>
  <si>
    <t>نبيل</t>
  </si>
  <si>
    <t>ايمان الجماد الصليبي</t>
  </si>
  <si>
    <t>نواف</t>
  </si>
  <si>
    <t>يحيى</t>
  </si>
  <si>
    <t>رنده</t>
  </si>
  <si>
    <t>عبد الرحمن</t>
  </si>
  <si>
    <t>محمد ياسين</t>
  </si>
  <si>
    <t>نهله</t>
  </si>
  <si>
    <t>لطيفه</t>
  </si>
  <si>
    <t>نوفل</t>
  </si>
  <si>
    <t>ليلاس المصري</t>
  </si>
  <si>
    <t>غسان</t>
  </si>
  <si>
    <t>حياه</t>
  </si>
  <si>
    <t>رأفت</t>
  </si>
  <si>
    <t>محمد خلدون</t>
  </si>
  <si>
    <t>عماد الدين</t>
  </si>
  <si>
    <t>جمعه</t>
  </si>
  <si>
    <t>ممدوح</t>
  </si>
  <si>
    <t>نجلاء</t>
  </si>
  <si>
    <t>عبير</t>
  </si>
  <si>
    <t>عيد</t>
  </si>
  <si>
    <t>سليم</t>
  </si>
  <si>
    <t>موفق</t>
  </si>
  <si>
    <t>محمد زيدان</t>
  </si>
  <si>
    <t>نايفه</t>
  </si>
  <si>
    <t>محمد الحلبي</t>
  </si>
  <si>
    <t>ناريمان</t>
  </si>
  <si>
    <t>فرح</t>
  </si>
  <si>
    <t>نبيل احمد</t>
  </si>
  <si>
    <t>حسام</t>
  </si>
  <si>
    <t>حافظ</t>
  </si>
  <si>
    <t>رحمه</t>
  </si>
  <si>
    <t>امتثال</t>
  </si>
  <si>
    <t>توفيق</t>
  </si>
  <si>
    <t>لما</t>
  </si>
  <si>
    <t>جابر</t>
  </si>
  <si>
    <t>منا</t>
  </si>
  <si>
    <t>نعيمه</t>
  </si>
  <si>
    <t>عبد المولى</t>
  </si>
  <si>
    <t>ليلى</t>
  </si>
  <si>
    <t>عادل</t>
  </si>
  <si>
    <t>سليمان</t>
  </si>
  <si>
    <t>انصاف</t>
  </si>
  <si>
    <t>مؤمنات</t>
  </si>
  <si>
    <t>جهان</t>
  </si>
  <si>
    <t>فيصل</t>
  </si>
  <si>
    <t>نذير</t>
  </si>
  <si>
    <t>حليمه</t>
  </si>
  <si>
    <t>نايف</t>
  </si>
  <si>
    <t>فاتنه</t>
  </si>
  <si>
    <t>انور</t>
  </si>
  <si>
    <t>محمد حسام</t>
  </si>
  <si>
    <t>هاجر</t>
  </si>
  <si>
    <t>معضاد</t>
  </si>
  <si>
    <t>منيره</t>
  </si>
  <si>
    <t>عفاف</t>
  </si>
  <si>
    <t>عبدالرزاق</t>
  </si>
  <si>
    <t>سماح</t>
  </si>
  <si>
    <t>محمد فايز</t>
  </si>
  <si>
    <t>اسما</t>
  </si>
  <si>
    <t>منير</t>
  </si>
  <si>
    <t>محمد حمد</t>
  </si>
  <si>
    <t>حامد</t>
  </si>
  <si>
    <t>بديع</t>
  </si>
  <si>
    <t>نوره</t>
  </si>
  <si>
    <t>محمد مازن</t>
  </si>
  <si>
    <t>خضر</t>
  </si>
  <si>
    <t>رقيه</t>
  </si>
  <si>
    <t>محمد بشار</t>
  </si>
  <si>
    <t>محمدبسام</t>
  </si>
  <si>
    <t>رزان</t>
  </si>
  <si>
    <t>الهام</t>
  </si>
  <si>
    <t>محمد ماجد</t>
  </si>
  <si>
    <t>ناهد</t>
  </si>
  <si>
    <t>هاله</t>
  </si>
  <si>
    <t>زهير</t>
  </si>
  <si>
    <t>ملك</t>
  </si>
  <si>
    <t>مامون</t>
  </si>
  <si>
    <t>فهد</t>
  </si>
  <si>
    <t>اسماء</t>
  </si>
  <si>
    <t xml:space="preserve">احمد </t>
  </si>
  <si>
    <t>هويدا</t>
  </si>
  <si>
    <t>اعتدال</t>
  </si>
  <si>
    <t>خولة</t>
  </si>
  <si>
    <t>اسيمه</t>
  </si>
  <si>
    <t>عيسى</t>
  </si>
  <si>
    <t>حمزة</t>
  </si>
  <si>
    <t>دعد</t>
  </si>
  <si>
    <t>عبده</t>
  </si>
  <si>
    <t>ناصر</t>
  </si>
  <si>
    <t>محمد ضياء</t>
  </si>
  <si>
    <t>شاهناز</t>
  </si>
  <si>
    <t>نقولا</t>
  </si>
  <si>
    <t>عامر</t>
  </si>
  <si>
    <t>عبد الفتاح</t>
  </si>
  <si>
    <t>لطفية</t>
  </si>
  <si>
    <t>عبدالناصر</t>
  </si>
  <si>
    <t>طلعت</t>
  </si>
  <si>
    <t>صالحه</t>
  </si>
  <si>
    <t>محمد جهاد</t>
  </si>
  <si>
    <t>هلال</t>
  </si>
  <si>
    <t>منذر</t>
  </si>
  <si>
    <t>سميحه</t>
  </si>
  <si>
    <t>محمد ياسر</t>
  </si>
  <si>
    <t>عبدالله</t>
  </si>
  <si>
    <t>كوكب</t>
  </si>
  <si>
    <t>دياب</t>
  </si>
  <si>
    <t>حمده</t>
  </si>
  <si>
    <t>رفيقه</t>
  </si>
  <si>
    <t>مهى</t>
  </si>
  <si>
    <t>ريم</t>
  </si>
  <si>
    <t>رامز</t>
  </si>
  <si>
    <t>عمار</t>
  </si>
  <si>
    <t>وداد</t>
  </si>
  <si>
    <t>حسام الدين</t>
  </si>
  <si>
    <t>محمدعدنان</t>
  </si>
  <si>
    <t>محمد باسل</t>
  </si>
  <si>
    <t>محمد توفيق</t>
  </si>
  <si>
    <t>فارس</t>
  </si>
  <si>
    <t>سميه</t>
  </si>
  <si>
    <t>رائده</t>
  </si>
  <si>
    <t>فتحيه</t>
  </si>
  <si>
    <t>شكريه</t>
  </si>
  <si>
    <t>فاروق</t>
  </si>
  <si>
    <t>شحاده</t>
  </si>
  <si>
    <t>رشاد</t>
  </si>
  <si>
    <t>ظافر</t>
  </si>
  <si>
    <t>علي ابراهيم</t>
  </si>
  <si>
    <t>محمدحسن</t>
  </si>
  <si>
    <t>تميم</t>
  </si>
  <si>
    <t>ردينه</t>
  </si>
  <si>
    <t>فوزي</t>
  </si>
  <si>
    <t>محمد عامر</t>
  </si>
  <si>
    <t>بتول محفوظ</t>
  </si>
  <si>
    <t>اكرم</t>
  </si>
  <si>
    <t>ياسين</t>
  </si>
  <si>
    <t>محمد بشير</t>
  </si>
  <si>
    <t>الياس</t>
  </si>
  <si>
    <t>روضه</t>
  </si>
  <si>
    <t>رضوان</t>
  </si>
  <si>
    <t>اسامة</t>
  </si>
  <si>
    <t>غيداء</t>
  </si>
  <si>
    <t>كفاح</t>
  </si>
  <si>
    <t>امير</t>
  </si>
  <si>
    <t>ميادة</t>
  </si>
  <si>
    <t>مهند</t>
  </si>
  <si>
    <t>محمد فريز</t>
  </si>
  <si>
    <t>زبيده</t>
  </si>
  <si>
    <t>جميله</t>
  </si>
  <si>
    <t>وجدان</t>
  </si>
  <si>
    <t>حسناء</t>
  </si>
  <si>
    <t>نورة</t>
  </si>
  <si>
    <t>بسيمه</t>
  </si>
  <si>
    <t>عزيزه</t>
  </si>
  <si>
    <t>محمد امين</t>
  </si>
  <si>
    <t>نعيم</t>
  </si>
  <si>
    <t>خالديه</t>
  </si>
  <si>
    <t>عاطفه</t>
  </si>
  <si>
    <t>روعه</t>
  </si>
  <si>
    <t>جريس</t>
  </si>
  <si>
    <t>جانيت</t>
  </si>
  <si>
    <t>محمد مصطفى</t>
  </si>
  <si>
    <t>كرام</t>
  </si>
  <si>
    <t>انعام</t>
  </si>
  <si>
    <t>لمياء</t>
  </si>
  <si>
    <t>اماني</t>
  </si>
  <si>
    <t>صبحه</t>
  </si>
  <si>
    <t>سهيله</t>
  </si>
  <si>
    <t>حميده</t>
  </si>
  <si>
    <t>فتحي</t>
  </si>
  <si>
    <t>نديم</t>
  </si>
  <si>
    <t>أيمن</t>
  </si>
  <si>
    <t>اميرة</t>
  </si>
  <si>
    <t>رغده</t>
  </si>
  <si>
    <t>فضل الله</t>
  </si>
  <si>
    <t>عوض</t>
  </si>
  <si>
    <t>عبد السلام</t>
  </si>
  <si>
    <t>مديحه</t>
  </si>
  <si>
    <t>شكري</t>
  </si>
  <si>
    <t>روان الحموي</t>
  </si>
  <si>
    <t>غيثاء</t>
  </si>
  <si>
    <t>امينة</t>
  </si>
  <si>
    <t>منصور</t>
  </si>
  <si>
    <t>رابعه</t>
  </si>
  <si>
    <t>بسمه</t>
  </si>
  <si>
    <t>تماثيل</t>
  </si>
  <si>
    <t>محمد غسان</t>
  </si>
  <si>
    <t>رسميه</t>
  </si>
  <si>
    <t>عزو</t>
  </si>
  <si>
    <t>نور</t>
  </si>
  <si>
    <t>غصون</t>
  </si>
  <si>
    <t>صفوان</t>
  </si>
  <si>
    <t>رحاب</t>
  </si>
  <si>
    <t>عنان</t>
  </si>
  <si>
    <t>لميا</t>
  </si>
  <si>
    <t>محمد عبد الله</t>
  </si>
  <si>
    <t>محمد سميح</t>
  </si>
  <si>
    <t>المعتز بالله</t>
  </si>
  <si>
    <t>كميليا</t>
  </si>
  <si>
    <t>صفاء</t>
  </si>
  <si>
    <t>لميس</t>
  </si>
  <si>
    <t>سامي</t>
  </si>
  <si>
    <t>هاني</t>
  </si>
  <si>
    <t>دنيا</t>
  </si>
  <si>
    <t>احمد العتمه</t>
  </si>
  <si>
    <t>جاسم</t>
  </si>
  <si>
    <t>عواطف</t>
  </si>
  <si>
    <t>محمدخير</t>
  </si>
  <si>
    <t>حفيظه</t>
  </si>
  <si>
    <t>زكريا</t>
  </si>
  <si>
    <t>اسيا</t>
  </si>
  <si>
    <t>عبدو</t>
  </si>
  <si>
    <t>محمدبشار</t>
  </si>
  <si>
    <t>خلود</t>
  </si>
  <si>
    <t>اسمهان</t>
  </si>
  <si>
    <t>نهاد</t>
  </si>
  <si>
    <t>عبد المعين</t>
  </si>
  <si>
    <t>هند</t>
  </si>
  <si>
    <t>طارق</t>
  </si>
  <si>
    <t>أميرة</t>
  </si>
  <si>
    <t>هايل</t>
  </si>
  <si>
    <t>احلام</t>
  </si>
  <si>
    <t>فكتوريا</t>
  </si>
  <si>
    <t>اسعد</t>
  </si>
  <si>
    <t>محمد فاضل</t>
  </si>
  <si>
    <t>فردوس</t>
  </si>
  <si>
    <t>شاهر</t>
  </si>
  <si>
    <t>ناجي</t>
  </si>
  <si>
    <t>عطاف</t>
  </si>
  <si>
    <t>فرحان</t>
  </si>
  <si>
    <t>نبيله</t>
  </si>
  <si>
    <t>مرح المصري</t>
  </si>
  <si>
    <t>محمدنبيل</t>
  </si>
  <si>
    <t>محمد سعيد</t>
  </si>
  <si>
    <t>محمدفايز</t>
  </si>
  <si>
    <t>نرجس</t>
  </si>
  <si>
    <t>فريزه</t>
  </si>
  <si>
    <t>محمد اسامه</t>
  </si>
  <si>
    <t>سهيل</t>
  </si>
  <si>
    <t>احمد الحسين</t>
  </si>
  <si>
    <t>صبحي</t>
  </si>
  <si>
    <t>سعود</t>
  </si>
  <si>
    <t>حسنه</t>
  </si>
  <si>
    <t>آمال</t>
  </si>
  <si>
    <t>منار</t>
  </si>
  <si>
    <t>امنة</t>
  </si>
  <si>
    <t>محمدسليم</t>
  </si>
  <si>
    <t>عائدة</t>
  </si>
  <si>
    <t>درويش</t>
  </si>
  <si>
    <t>ليندا</t>
  </si>
  <si>
    <t>مفيده</t>
  </si>
  <si>
    <t>محمد منى</t>
  </si>
  <si>
    <t>علا</t>
  </si>
  <si>
    <t>بلسم</t>
  </si>
  <si>
    <t>صياح</t>
  </si>
  <si>
    <t>فتحية</t>
  </si>
  <si>
    <t>ميسر</t>
  </si>
  <si>
    <t>تامر</t>
  </si>
  <si>
    <t>باسل</t>
  </si>
  <si>
    <t>ادهم</t>
  </si>
  <si>
    <t>فائزه</t>
  </si>
  <si>
    <t>ميرفت</t>
  </si>
  <si>
    <t>نديمه</t>
  </si>
  <si>
    <t>عيده</t>
  </si>
  <si>
    <t>سلوه</t>
  </si>
  <si>
    <t>سكرى</t>
  </si>
  <si>
    <t>رانيه</t>
  </si>
  <si>
    <t>فيروز</t>
  </si>
  <si>
    <t>وائل</t>
  </si>
  <si>
    <t>نداء</t>
  </si>
  <si>
    <t>فريد</t>
  </si>
  <si>
    <t>محمد خالد</t>
  </si>
  <si>
    <t>محمد نبيل</t>
  </si>
  <si>
    <t>أكرم</t>
  </si>
  <si>
    <t>خير الله</t>
  </si>
  <si>
    <t>علي حسن</t>
  </si>
  <si>
    <t>علا علي</t>
  </si>
  <si>
    <t>مالك</t>
  </si>
  <si>
    <t>بدريه</t>
  </si>
  <si>
    <t>طه</t>
  </si>
  <si>
    <t>محمد رضوان</t>
  </si>
  <si>
    <t>ورده</t>
  </si>
  <si>
    <t>احمد العوض</t>
  </si>
  <si>
    <t>محاسن</t>
  </si>
  <si>
    <t>عبد الحميد</t>
  </si>
  <si>
    <t>جوزفين</t>
  </si>
  <si>
    <t>مأمون</t>
  </si>
  <si>
    <t>هويده</t>
  </si>
  <si>
    <t>محمد ديب</t>
  </si>
  <si>
    <t>حمود</t>
  </si>
  <si>
    <t>صلاح الدين</t>
  </si>
  <si>
    <t>ساميا</t>
  </si>
  <si>
    <t>ريمه</t>
  </si>
  <si>
    <t>جيهان</t>
  </si>
  <si>
    <t xml:space="preserve">محمد </t>
  </si>
  <si>
    <t>لبانه</t>
  </si>
  <si>
    <t>سلمى</t>
  </si>
  <si>
    <t>روله</t>
  </si>
  <si>
    <t>بشير</t>
  </si>
  <si>
    <t>بديعه</t>
  </si>
  <si>
    <t>محمد شاكر</t>
  </si>
  <si>
    <t>اجود</t>
  </si>
  <si>
    <t>زهره</t>
  </si>
  <si>
    <t>حماده</t>
  </si>
  <si>
    <t>جورج</t>
  </si>
  <si>
    <t>نيفين</t>
  </si>
  <si>
    <t>وسام</t>
  </si>
  <si>
    <t>وضحه</t>
  </si>
  <si>
    <t>أمير</t>
  </si>
  <si>
    <t>ملكه</t>
  </si>
  <si>
    <t>شمه</t>
  </si>
  <si>
    <t>محمد حمود</t>
  </si>
  <si>
    <t>نادر</t>
  </si>
  <si>
    <t>خوله</t>
  </si>
  <si>
    <t>ناهده</t>
  </si>
  <si>
    <t>هنه</t>
  </si>
  <si>
    <t>اخلاص</t>
  </si>
  <si>
    <t>فوزات</t>
  </si>
  <si>
    <t>محمد عيد</t>
  </si>
  <si>
    <t>عارف</t>
  </si>
  <si>
    <t>انيس</t>
  </si>
  <si>
    <t>سعدة</t>
  </si>
  <si>
    <t>ماري</t>
  </si>
  <si>
    <t>صادق</t>
  </si>
  <si>
    <t>حسيب</t>
  </si>
  <si>
    <t>مزيد</t>
  </si>
  <si>
    <t>نبيلا</t>
  </si>
  <si>
    <t>محمدعلي</t>
  </si>
  <si>
    <t>أسامه</t>
  </si>
  <si>
    <t>رمزيه</t>
  </si>
  <si>
    <t>عدلا</t>
  </si>
  <si>
    <t>بثينه</t>
  </si>
  <si>
    <t>عمره</t>
  </si>
  <si>
    <t>محمد ماهر</t>
  </si>
  <si>
    <t>عبد الناصر</t>
  </si>
  <si>
    <t>نور الدين</t>
  </si>
  <si>
    <t>يولا</t>
  </si>
  <si>
    <t>محمد دياب</t>
  </si>
  <si>
    <t>غادة</t>
  </si>
  <si>
    <t>محمد ايمن</t>
  </si>
  <si>
    <t>إيمان</t>
  </si>
  <si>
    <t>محمد غالب</t>
  </si>
  <si>
    <t>سالم</t>
  </si>
  <si>
    <t>حسنا</t>
  </si>
  <si>
    <t>عبدالرحمن</t>
  </si>
  <si>
    <t>ساره</t>
  </si>
  <si>
    <t>رولا</t>
  </si>
  <si>
    <t>فاضل</t>
  </si>
  <si>
    <t>محي</t>
  </si>
  <si>
    <t>محمد نزار</t>
  </si>
  <si>
    <t>ميشيل</t>
  </si>
  <si>
    <t>مرعي</t>
  </si>
  <si>
    <t>راس المعره</t>
  </si>
  <si>
    <t>خالد الحسن</t>
  </si>
  <si>
    <t>عليه</t>
  </si>
  <si>
    <t>عبد</t>
  </si>
  <si>
    <t>سعده</t>
  </si>
  <si>
    <t>شوكت</t>
  </si>
  <si>
    <t>عبد المحسن</t>
  </si>
  <si>
    <t>غطفان</t>
  </si>
  <si>
    <t>ساميه</t>
  </si>
  <si>
    <t>محمد عمر</t>
  </si>
  <si>
    <t>فطيم</t>
  </si>
  <si>
    <t>نهى</t>
  </si>
  <si>
    <t>مدين</t>
  </si>
  <si>
    <t>اعتماد</t>
  </si>
  <si>
    <t>مهيب</t>
  </si>
  <si>
    <t>نورهان</t>
  </si>
  <si>
    <t>محمد الرفاعي</t>
  </si>
  <si>
    <t>زينب المصري</t>
  </si>
  <si>
    <t>احمد الديري</t>
  </si>
  <si>
    <t>حسني</t>
  </si>
  <si>
    <t>بهاء الدين</t>
  </si>
  <si>
    <t>محمد نذير</t>
  </si>
  <si>
    <t>فوزيه</t>
  </si>
  <si>
    <t>محمد فؤاد</t>
  </si>
  <si>
    <t>عبد الحكيم</t>
  </si>
  <si>
    <t>محمد مأمون</t>
  </si>
  <si>
    <t>ناديه</t>
  </si>
  <si>
    <t>فادي</t>
  </si>
  <si>
    <t>محمد منير</t>
  </si>
  <si>
    <t>ربى</t>
  </si>
  <si>
    <t>شعلان</t>
  </si>
  <si>
    <t>خيريه</t>
  </si>
  <si>
    <t>نعمات</t>
  </si>
  <si>
    <t>رفيف</t>
  </si>
  <si>
    <t>نورالهدى</t>
  </si>
  <si>
    <t>زهية</t>
  </si>
  <si>
    <t>محمد عمار</t>
  </si>
  <si>
    <t>كريم</t>
  </si>
  <si>
    <t>نسيب</t>
  </si>
  <si>
    <t>فتاه</t>
  </si>
  <si>
    <t>غزاله</t>
  </si>
  <si>
    <t>كناز</t>
  </si>
  <si>
    <t>مروه</t>
  </si>
  <si>
    <t>رتيبه</t>
  </si>
  <si>
    <t>ثائر</t>
  </si>
  <si>
    <t>عز الدين</t>
  </si>
  <si>
    <t>رضا</t>
  </si>
  <si>
    <t>ميس</t>
  </si>
  <si>
    <t>محمد قاسم</t>
  </si>
  <si>
    <t>فخري</t>
  </si>
  <si>
    <t>نجاه</t>
  </si>
  <si>
    <t>عبد القادر داود</t>
  </si>
  <si>
    <t>زهيه</t>
  </si>
  <si>
    <t>فيحاء</t>
  </si>
  <si>
    <t>هديل</t>
  </si>
  <si>
    <t>سعد الله</t>
  </si>
  <si>
    <t>سوزان البيروتي</t>
  </si>
  <si>
    <t>زاهيه</t>
  </si>
  <si>
    <t>انطون</t>
  </si>
  <si>
    <t>زهور</t>
  </si>
  <si>
    <t>ايهم احمد</t>
  </si>
  <si>
    <t>بهيه</t>
  </si>
  <si>
    <t>اوسامه</t>
  </si>
  <si>
    <t>رئيفه</t>
  </si>
  <si>
    <t>نجلا</t>
  </si>
  <si>
    <t>نورالدين</t>
  </si>
  <si>
    <t>سلام</t>
  </si>
  <si>
    <t>وفيق</t>
  </si>
  <si>
    <t>تهاني</t>
  </si>
  <si>
    <t>روز الحشوه</t>
  </si>
  <si>
    <t>سلما</t>
  </si>
  <si>
    <t>جرجس</t>
  </si>
  <si>
    <t>رقية</t>
  </si>
  <si>
    <t>نهلا</t>
  </si>
  <si>
    <t>نمر</t>
  </si>
  <si>
    <t>نسيبه</t>
  </si>
  <si>
    <t>حميدي</t>
  </si>
  <si>
    <t>شهاب</t>
  </si>
  <si>
    <t>شيخه</t>
  </si>
  <si>
    <t>منيب</t>
  </si>
  <si>
    <t>جهينه</t>
  </si>
  <si>
    <t>طعمه</t>
  </si>
  <si>
    <t>سليمه</t>
  </si>
  <si>
    <t>محمد حسين</t>
  </si>
  <si>
    <t>وفيقة</t>
  </si>
  <si>
    <t>فياض</t>
  </si>
  <si>
    <t>محمدسعيد</t>
  </si>
  <si>
    <t>محمدسمير</t>
  </si>
  <si>
    <t>معروف</t>
  </si>
  <si>
    <t>لطفيه</t>
  </si>
  <si>
    <t>طروب</t>
  </si>
  <si>
    <t>محمدحسان</t>
  </si>
  <si>
    <t>جورجيت</t>
  </si>
  <si>
    <t>نادره</t>
  </si>
  <si>
    <t>محمدغسان</t>
  </si>
  <si>
    <t>وهيبه</t>
  </si>
  <si>
    <t>ترفه</t>
  </si>
  <si>
    <t>علاء عباس</t>
  </si>
  <si>
    <t>منيرة</t>
  </si>
  <si>
    <t>محمد راتب</t>
  </si>
  <si>
    <t>حوا</t>
  </si>
  <si>
    <t>ناهي</t>
  </si>
  <si>
    <t>هناده</t>
  </si>
  <si>
    <t>بدر الدين</t>
  </si>
  <si>
    <t>نبيها</t>
  </si>
  <si>
    <t>كامله</t>
  </si>
  <si>
    <t>عبد الستار</t>
  </si>
  <si>
    <t>احمد عليا</t>
  </si>
  <si>
    <t>عبد الحسيب</t>
  </si>
  <si>
    <t>رفعات</t>
  </si>
  <si>
    <t>مؤيد</t>
  </si>
  <si>
    <t>محمد مامون</t>
  </si>
  <si>
    <t>عيوش</t>
  </si>
  <si>
    <t>ربيع</t>
  </si>
  <si>
    <t>ثراء</t>
  </si>
  <si>
    <t>دارين</t>
  </si>
  <si>
    <t>عبد الغفور</t>
  </si>
  <si>
    <t>محمد باسم</t>
  </si>
  <si>
    <t>محمد تيسير</t>
  </si>
  <si>
    <t>سعديه</t>
  </si>
  <si>
    <t>غالب</t>
  </si>
  <si>
    <t>عتاب</t>
  </si>
  <si>
    <t>مصطفى سحلول</t>
  </si>
  <si>
    <t>اديب</t>
  </si>
  <si>
    <t>محمد معتوق</t>
  </si>
  <si>
    <t>كمال الدين</t>
  </si>
  <si>
    <t>رافت</t>
  </si>
  <si>
    <t>فدوه</t>
  </si>
  <si>
    <t>مخلص</t>
  </si>
  <si>
    <t>محمد فتحي</t>
  </si>
  <si>
    <t>نازك</t>
  </si>
  <si>
    <t>وفيقه</t>
  </si>
  <si>
    <t>روان ايزولي</t>
  </si>
  <si>
    <t>احمد راتب</t>
  </si>
  <si>
    <t>جان</t>
  </si>
  <si>
    <t>ايفا</t>
  </si>
  <si>
    <t>رهف</t>
  </si>
  <si>
    <t>بلال</t>
  </si>
  <si>
    <t>تمام</t>
  </si>
  <si>
    <t>سونيا</t>
  </si>
  <si>
    <t>احمد درويش</t>
  </si>
  <si>
    <t>سميح</t>
  </si>
  <si>
    <t>امجد</t>
  </si>
  <si>
    <t>شذى</t>
  </si>
  <si>
    <t>رين</t>
  </si>
  <si>
    <t>عهد</t>
  </si>
  <si>
    <t>محمد المحمود</t>
  </si>
  <si>
    <t>فلاح</t>
  </si>
  <si>
    <t>محمدياسر</t>
  </si>
  <si>
    <t>يوسف الحلبي</t>
  </si>
  <si>
    <t>جبر</t>
  </si>
  <si>
    <t>محمود الحاج</t>
  </si>
  <si>
    <t>محمد يوسف</t>
  </si>
  <si>
    <t>محمد انس</t>
  </si>
  <si>
    <t>محمد العلي</t>
  </si>
  <si>
    <t>هيسم</t>
  </si>
  <si>
    <t>زينه</t>
  </si>
  <si>
    <t>وجيه</t>
  </si>
  <si>
    <t>رفعت</t>
  </si>
  <si>
    <t>ناهيه</t>
  </si>
  <si>
    <t>ضياء الدين</t>
  </si>
  <si>
    <t>جعفر</t>
  </si>
  <si>
    <t>محمد نور الزعبي</t>
  </si>
  <si>
    <t>منصوره</t>
  </si>
  <si>
    <t>صفا</t>
  </si>
  <si>
    <t>احمد سعد الدين</t>
  </si>
  <si>
    <t>لبابه</t>
  </si>
  <si>
    <t>عبد الرحيم</t>
  </si>
  <si>
    <t>نظيره</t>
  </si>
  <si>
    <t>محمد طاهر</t>
  </si>
  <si>
    <t>منجد</t>
  </si>
  <si>
    <t>محمد حسام الدين</t>
  </si>
  <si>
    <t>حمزه</t>
  </si>
  <si>
    <t>محمدعماد</t>
  </si>
  <si>
    <t>فهميه</t>
  </si>
  <si>
    <t>احمد الوتار</t>
  </si>
  <si>
    <t>اركان</t>
  </si>
  <si>
    <t>هلا</t>
  </si>
  <si>
    <t>عرفان</t>
  </si>
  <si>
    <t>اسامه زيدان</t>
  </si>
  <si>
    <t>نهيده</t>
  </si>
  <si>
    <t>حسيبه</t>
  </si>
  <si>
    <t>معتز بالله</t>
  </si>
  <si>
    <t>مظهر</t>
  </si>
  <si>
    <t>محمد بهاء الدين</t>
  </si>
  <si>
    <t>رباب</t>
  </si>
  <si>
    <t>احمد ربيع</t>
  </si>
  <si>
    <t>محمد صباح</t>
  </si>
  <si>
    <t>سروت</t>
  </si>
  <si>
    <t>غنى</t>
  </si>
  <si>
    <t>مجد</t>
  </si>
  <si>
    <t>تمره</t>
  </si>
  <si>
    <t>احمدعماد</t>
  </si>
  <si>
    <t>نبيهه</t>
  </si>
  <si>
    <t>ياسمين</t>
  </si>
  <si>
    <t>نجيب</t>
  </si>
  <si>
    <t>نصار</t>
  </si>
  <si>
    <t>حسنيه</t>
  </si>
  <si>
    <t>محمد سيف الدين</t>
  </si>
  <si>
    <t>عمران</t>
  </si>
  <si>
    <t>اديبه</t>
  </si>
  <si>
    <t>ديبه</t>
  </si>
  <si>
    <t>محمدسامر</t>
  </si>
  <si>
    <t>عبيده</t>
  </si>
  <si>
    <t>اليس</t>
  </si>
  <si>
    <t>محمد سرحان</t>
  </si>
  <si>
    <t>حيدر المحمود</t>
  </si>
  <si>
    <t>اناس</t>
  </si>
  <si>
    <t>رئيسه</t>
  </si>
  <si>
    <t>محمد ربيع</t>
  </si>
  <si>
    <t>فاطمه بنيان</t>
  </si>
  <si>
    <t>محمد نعمان</t>
  </si>
  <si>
    <t>محمداحسان</t>
  </si>
  <si>
    <t>محمد رشاد</t>
  </si>
  <si>
    <t>عبد الاله</t>
  </si>
  <si>
    <t>منى سبع الليل</t>
  </si>
  <si>
    <t>رانيا السليمان</t>
  </si>
  <si>
    <t>زكي</t>
  </si>
  <si>
    <t>احمد عطايا</t>
  </si>
  <si>
    <t>منى الاعرج</t>
  </si>
  <si>
    <t>محمد الشيخ</t>
  </si>
  <si>
    <t>فاعور</t>
  </si>
  <si>
    <t>لمى</t>
  </si>
  <si>
    <t>معتصم</t>
  </si>
  <si>
    <t>محمدوليد</t>
  </si>
  <si>
    <t>هيله</t>
  </si>
  <si>
    <t>الفت</t>
  </si>
  <si>
    <t>نغم</t>
  </si>
  <si>
    <t>نذار</t>
  </si>
  <si>
    <t>سميا</t>
  </si>
  <si>
    <t>محمد عبد الرزاق</t>
  </si>
  <si>
    <t>محمد ممدوح</t>
  </si>
  <si>
    <t>حنا</t>
  </si>
  <si>
    <t>مالا</t>
  </si>
  <si>
    <t>محمدديب</t>
  </si>
  <si>
    <t>سامح</t>
  </si>
  <si>
    <t>محمد اديب</t>
  </si>
  <si>
    <t>دره</t>
  </si>
  <si>
    <t>رزان السيد</t>
  </si>
  <si>
    <t>بسام الحموية</t>
  </si>
  <si>
    <t>منى خاسكية</t>
  </si>
  <si>
    <t>مرام دحدوح</t>
  </si>
  <si>
    <t>غزل الحلبي</t>
  </si>
  <si>
    <t>سلمى الكسم</t>
  </si>
  <si>
    <t>حسن الحسن</t>
  </si>
  <si>
    <t>كساب</t>
  </si>
  <si>
    <t>وفاء علي</t>
  </si>
  <si>
    <t>فتحيه عثمان</t>
  </si>
  <si>
    <t>وعد فراج</t>
  </si>
  <si>
    <t>سمره حمزه</t>
  </si>
  <si>
    <t>هديل الططري</t>
  </si>
  <si>
    <t>نور الدين طبيخ</t>
  </si>
  <si>
    <t>نهله العقاد</t>
  </si>
  <si>
    <t>هيفين لطيف</t>
  </si>
  <si>
    <t>ناديا الشاغوري</t>
  </si>
  <si>
    <t>مارلين</t>
  </si>
  <si>
    <t>ميسر سرغايه</t>
  </si>
  <si>
    <t>ندى البابا</t>
  </si>
  <si>
    <t>ملك جواد</t>
  </si>
  <si>
    <t>محمد قصي مشمش</t>
  </si>
  <si>
    <t>محمد عماد ابو سمره</t>
  </si>
  <si>
    <t>محمد برغود</t>
  </si>
  <si>
    <t>كمال الرفاعي</t>
  </si>
  <si>
    <t>فاطمه الحلواني</t>
  </si>
  <si>
    <t>سحر حمود</t>
  </si>
  <si>
    <t>غصون عبد الحليم</t>
  </si>
  <si>
    <t>عمار النرش</t>
  </si>
  <si>
    <t>علاء الدين ارضروملي</t>
  </si>
  <si>
    <t>هافال</t>
  </si>
  <si>
    <t>عبد القادر الشمري</t>
  </si>
  <si>
    <t>طه الشماط</t>
  </si>
  <si>
    <t>طارق خادم الاربعين</t>
  </si>
  <si>
    <t>شام طعمه</t>
  </si>
  <si>
    <t>سميره شيخ البساتنه</t>
  </si>
  <si>
    <t>رنا رمضان</t>
  </si>
  <si>
    <t>دانيه الدمري</t>
  </si>
  <si>
    <t>داني ابو زيدان</t>
  </si>
  <si>
    <t>حيدر الحسين</t>
  </si>
  <si>
    <t>حمزه طحان</t>
  </si>
  <si>
    <t>حمزه خليفه</t>
  </si>
  <si>
    <t>جول الجوابره</t>
  </si>
  <si>
    <t>تيماء شيخ خالد</t>
  </si>
  <si>
    <t>بيان النص</t>
  </si>
  <si>
    <t>بيان الخباز</t>
  </si>
  <si>
    <t>ايمان حسين السعد</t>
  </si>
  <si>
    <t>فخريه</t>
  </si>
  <si>
    <t>انس خيشه</t>
  </si>
  <si>
    <t>افنان النعانسه</t>
  </si>
  <si>
    <t>براءه حماده</t>
  </si>
  <si>
    <t>اسامه شمس الدين</t>
  </si>
  <si>
    <t>نور رجوب</t>
  </si>
  <si>
    <t>نهاد المصري</t>
  </si>
  <si>
    <t>مصطفى اللحام</t>
  </si>
  <si>
    <t>مصطفى الحلاق</t>
  </si>
  <si>
    <t>مرام الونوس</t>
  </si>
  <si>
    <t>محمود العسير</t>
  </si>
  <si>
    <t>محمد ماهر امانو</t>
  </si>
  <si>
    <t>منى عطيه</t>
  </si>
  <si>
    <t>محمد عمار فزع</t>
  </si>
  <si>
    <t>محمد رامي سكيف</t>
  </si>
  <si>
    <t>محمد تميم الميداني</t>
  </si>
  <si>
    <t>إحسان</t>
  </si>
  <si>
    <t>غاندا</t>
  </si>
  <si>
    <t>لمى حداد</t>
  </si>
  <si>
    <t>فراس درويش</t>
  </si>
  <si>
    <t>فاطمه عبد الواحد</t>
  </si>
  <si>
    <t>عمر عبد العال</t>
  </si>
  <si>
    <t>عفراء ابو ديكار</t>
  </si>
  <si>
    <t>عتاب سلوم</t>
  </si>
  <si>
    <t>عبد الرحمن الطحان</t>
  </si>
  <si>
    <t>شيرين حبشيه</t>
  </si>
  <si>
    <t>سهيب</t>
  </si>
  <si>
    <t>سلام الحراكي</t>
  </si>
  <si>
    <t>سدره جاويش</t>
  </si>
  <si>
    <t>محمد عثمان</t>
  </si>
  <si>
    <t>سامر عبد المولى</t>
  </si>
  <si>
    <t>ساره دقوري</t>
  </si>
  <si>
    <t>رياض شلغين</t>
  </si>
  <si>
    <t>فاتن وهبه</t>
  </si>
  <si>
    <t>حسام زين</t>
  </si>
  <si>
    <t>يسرى كوكش</t>
  </si>
  <si>
    <t>براءه الزراعي</t>
  </si>
  <si>
    <t>حنان الاديب</t>
  </si>
  <si>
    <t>ايه الكردي</t>
  </si>
  <si>
    <t>اياد ذياب</t>
  </si>
  <si>
    <t>امنه الطعمه</t>
  </si>
  <si>
    <t>امل الاعوج</t>
  </si>
  <si>
    <t>رويدا درويش</t>
  </si>
  <si>
    <t>الاء العيسى</t>
  </si>
  <si>
    <t>ياسمين العريضي</t>
  </si>
  <si>
    <t>هلا الريس</t>
  </si>
  <si>
    <t>نور غيبه</t>
  </si>
  <si>
    <t>نغم كنعان</t>
  </si>
  <si>
    <t>مرح النسمه</t>
  </si>
  <si>
    <t>محمد وائل ضيان</t>
  </si>
  <si>
    <t>محمد سامر دره</t>
  </si>
  <si>
    <t>مازنه</t>
  </si>
  <si>
    <t>محمد السقباني</t>
  </si>
  <si>
    <t>ماجد الحلبي</t>
  </si>
  <si>
    <t>لؤي بوشي</t>
  </si>
  <si>
    <t>عهد نمور</t>
  </si>
  <si>
    <t>تعيمه</t>
  </si>
  <si>
    <t>عمار بوز العسل</t>
  </si>
  <si>
    <t>محمد أيمن</t>
  </si>
  <si>
    <t>عبد الرحمن رفاعيه</t>
  </si>
  <si>
    <t>سوزان خير</t>
  </si>
  <si>
    <t>سلام نموره</t>
  </si>
  <si>
    <t>رنيم شرشار</t>
  </si>
  <si>
    <t>حسناء قيطاز</t>
  </si>
  <si>
    <t>ديانا حسن</t>
  </si>
  <si>
    <t>دعاء الزعبي</t>
  </si>
  <si>
    <t>حسام مزهر</t>
  </si>
  <si>
    <t>اوج عقيل</t>
  </si>
  <si>
    <t>محمد ناصر</t>
  </si>
  <si>
    <t>ايه جمران</t>
  </si>
  <si>
    <t>الحان عبد الباقي</t>
  </si>
  <si>
    <t>احمد المصطفى</t>
  </si>
  <si>
    <t>احمد الخطيب</t>
  </si>
  <si>
    <t>يارا منصور</t>
  </si>
  <si>
    <t>عمر العلبي</t>
  </si>
  <si>
    <t>علاء محمود</t>
  </si>
  <si>
    <t>علاء العجان</t>
  </si>
  <si>
    <t>شيرين النصار</t>
  </si>
  <si>
    <t>ريم مشعل</t>
  </si>
  <si>
    <t>تقى ظاظا</t>
  </si>
  <si>
    <t>انفال</t>
  </si>
  <si>
    <t>ايهم الهابط</t>
  </si>
  <si>
    <t>مريم الشيخ</t>
  </si>
  <si>
    <t>مروه الشيخه</t>
  </si>
  <si>
    <t>محمد اياد سري</t>
  </si>
  <si>
    <t>غدير علي</t>
  </si>
  <si>
    <t>محمد ياسين كحيل</t>
  </si>
  <si>
    <t>سامر الحاج علي</t>
  </si>
  <si>
    <t>شروق شمس</t>
  </si>
  <si>
    <t>سهام عماشه</t>
  </si>
  <si>
    <t>هبه بازرباشي</t>
  </si>
  <si>
    <t>لما الجراح</t>
  </si>
  <si>
    <t>عبد الرحمن الحجاج</t>
  </si>
  <si>
    <t>سوزانا زركلي</t>
  </si>
  <si>
    <t>مهند ايلو</t>
  </si>
  <si>
    <t>محمد امين علي</t>
  </si>
  <si>
    <t>فياض غنام</t>
  </si>
  <si>
    <t>رنيم عواطه</t>
  </si>
  <si>
    <t>راما حسون</t>
  </si>
  <si>
    <t>محمد صبحي شعيب</t>
  </si>
  <si>
    <t>محمد محروس</t>
  </si>
  <si>
    <t>عمر الحلاق</t>
  </si>
  <si>
    <t>وسيم صهيوني</t>
  </si>
  <si>
    <t>علي شقيره</t>
  </si>
  <si>
    <t>غنوه</t>
  </si>
  <si>
    <t>عفه عبد الحي ابو فخر</t>
  </si>
  <si>
    <t>هيام عبد الحي</t>
  </si>
  <si>
    <t>عبد الله الحافي</t>
  </si>
  <si>
    <t>غاليه الموصلي</t>
  </si>
  <si>
    <t>حلا فتال</t>
  </si>
  <si>
    <t>هيا اللحام</t>
  </si>
  <si>
    <t>منال شلاح</t>
  </si>
  <si>
    <t>محمد الجديع</t>
  </si>
  <si>
    <t>كرم شنان</t>
  </si>
  <si>
    <t>زيد بشناق</t>
  </si>
  <si>
    <t>نهال</t>
  </si>
  <si>
    <t>رؤى حيدر</t>
  </si>
  <si>
    <t>لينه</t>
  </si>
  <si>
    <t>رهام اللحام</t>
  </si>
  <si>
    <t>بشار اركيز</t>
  </si>
  <si>
    <t>سعيد برجاس</t>
  </si>
  <si>
    <t>سحر مراد</t>
  </si>
  <si>
    <t>ياسر عرنوس</t>
  </si>
  <si>
    <t>ولاء الاعسر</t>
  </si>
  <si>
    <t>نور العيسى</t>
  </si>
  <si>
    <t>نادين سلامه</t>
  </si>
  <si>
    <t>دلول</t>
  </si>
  <si>
    <t>مؤمن عرفه</t>
  </si>
  <si>
    <t>أنس</t>
  </si>
  <si>
    <t>ظلال</t>
  </si>
  <si>
    <t>منذر ادريس</t>
  </si>
  <si>
    <t>محمد معلا</t>
  </si>
  <si>
    <t>ثابت</t>
  </si>
  <si>
    <t>فاطمه الحريري</t>
  </si>
  <si>
    <t>وصفي</t>
  </si>
  <si>
    <t>رهف الشيخ</t>
  </si>
  <si>
    <t>جلنار المتني</t>
  </si>
  <si>
    <t>تريز استيفان</t>
  </si>
  <si>
    <t>مريم حداد</t>
  </si>
  <si>
    <t>اسماعيل دلال</t>
  </si>
  <si>
    <t>ولاء زبيدي</t>
  </si>
  <si>
    <t>هديل جحى</t>
  </si>
  <si>
    <t>ندى بدوي السليم</t>
  </si>
  <si>
    <t>ميناء ابراهيم</t>
  </si>
  <si>
    <t>ميساء سته</t>
  </si>
  <si>
    <t>مريم سته</t>
  </si>
  <si>
    <t>محمد السموري</t>
  </si>
  <si>
    <t>غيث</t>
  </si>
  <si>
    <t>ماهر كردي</t>
  </si>
  <si>
    <t>غنوه نكد</t>
  </si>
  <si>
    <t>عبير الشيخ</t>
  </si>
  <si>
    <t>سليمان زهره</t>
  </si>
  <si>
    <t>ساندي فهده</t>
  </si>
  <si>
    <t>بشرى الملك</t>
  </si>
  <si>
    <t>امجد عبد الله</t>
  </si>
  <si>
    <t>احمد عمشه</t>
  </si>
  <si>
    <t>احمد الميداني</t>
  </si>
  <si>
    <t>يزن كاتبه جربوع</t>
  </si>
  <si>
    <t>نايف النايف</t>
  </si>
  <si>
    <t>محمد الكريان</t>
  </si>
  <si>
    <t>محمد الحمزه</t>
  </si>
  <si>
    <t>مجد شقير</t>
  </si>
  <si>
    <t>نايل</t>
  </si>
  <si>
    <t>علاء الصبره</t>
  </si>
  <si>
    <t>غصن</t>
  </si>
  <si>
    <t>طالب مراد</t>
  </si>
  <si>
    <t>سعاد الحمصي</t>
  </si>
  <si>
    <t>رضوان نظر</t>
  </si>
  <si>
    <t>حفيظه خضير</t>
  </si>
  <si>
    <t>جمال الابراهيم</t>
  </si>
  <si>
    <t>تيماء ابو الذهب</t>
  </si>
  <si>
    <t>ايمن قديمي</t>
  </si>
  <si>
    <t>رولاند</t>
  </si>
  <si>
    <t>محمد حسن سكاف</t>
  </si>
  <si>
    <t>غازي قبلان</t>
  </si>
  <si>
    <t>ايناس كلثوم</t>
  </si>
  <si>
    <t>سلمى رنكوسي</t>
  </si>
  <si>
    <t>سلام السعدي</t>
  </si>
  <si>
    <t>ياسمين المخلف</t>
  </si>
  <si>
    <t>ندى سلام</t>
  </si>
  <si>
    <t>مؤمنه اندوره</t>
  </si>
  <si>
    <t>الزعبي</t>
  </si>
  <si>
    <t>روان الابرش</t>
  </si>
  <si>
    <t>رنيم عنابي</t>
  </si>
  <si>
    <t>حنان شهاب</t>
  </si>
  <si>
    <t>ايات عبد الغني</t>
  </si>
  <si>
    <t>احمد امونه</t>
  </si>
  <si>
    <t>مروه البيطار</t>
  </si>
  <si>
    <t>هيفاء السمان</t>
  </si>
  <si>
    <t>محمد الزايد</t>
  </si>
  <si>
    <t>اريج</t>
  </si>
  <si>
    <t>عمر جانو</t>
  </si>
  <si>
    <t>عبد الله الياسين</t>
  </si>
  <si>
    <t>دعاء عثمان</t>
  </si>
  <si>
    <t>مريم عثمان</t>
  </si>
  <si>
    <t>خالد عنتر</t>
  </si>
  <si>
    <t>فاطمه شاكر</t>
  </si>
  <si>
    <t>تسنيم الحوراني</t>
  </si>
  <si>
    <t>احمد دردر</t>
  </si>
  <si>
    <t>محي الدين البعلي</t>
  </si>
  <si>
    <t>ايمان عيون</t>
  </si>
  <si>
    <t>محمد موسى باشا</t>
  </si>
  <si>
    <t>علي البواب</t>
  </si>
  <si>
    <t>محمدكمال</t>
  </si>
  <si>
    <t>رهام الحو</t>
  </si>
  <si>
    <t>هيام الدهنه</t>
  </si>
  <si>
    <t>ضحى شرف</t>
  </si>
  <si>
    <t>الاء ابو خشريف</t>
  </si>
  <si>
    <t>فاطمه الصوعه</t>
  </si>
  <si>
    <t>هبه الجغصي</t>
  </si>
  <si>
    <t>نوار الاسعد</t>
  </si>
  <si>
    <t>عبد العزيز حسين</t>
  </si>
  <si>
    <t>ساره ادلبي</t>
  </si>
  <si>
    <t>ريم سقال</t>
  </si>
  <si>
    <t>محمدوحيد</t>
  </si>
  <si>
    <t>حياه المصري</t>
  </si>
  <si>
    <t>يونس نافيس</t>
  </si>
  <si>
    <t>وعد بشير</t>
  </si>
  <si>
    <t>نادره الحلبي</t>
  </si>
  <si>
    <t>ميس جحى</t>
  </si>
  <si>
    <t>محمد نذير دبا</t>
  </si>
  <si>
    <t>لين الشلبي</t>
  </si>
  <si>
    <t>هدى مكاوي</t>
  </si>
  <si>
    <t>جنان العبد الله</t>
  </si>
  <si>
    <t>بيان الزو</t>
  </si>
  <si>
    <t>بدر الدين دباح الجمل</t>
  </si>
  <si>
    <t>ايه الباشا</t>
  </si>
  <si>
    <t>امنه فرح</t>
  </si>
  <si>
    <t>عبد الباسط</t>
  </si>
  <si>
    <t>سميه الفلاح</t>
  </si>
  <si>
    <t>فاطمه الفلاح</t>
  </si>
  <si>
    <t>هند النشواتي</t>
  </si>
  <si>
    <t>هبه الحلبي</t>
  </si>
  <si>
    <t>سوسن الحلبي</t>
  </si>
  <si>
    <t>محمد بلال سراج باشي</t>
  </si>
  <si>
    <t>محمد الاحمد اليوسف</t>
  </si>
  <si>
    <t>لميس الخليل العمر</t>
  </si>
  <si>
    <t>شكري محمد</t>
  </si>
  <si>
    <t>سماح الزعبي</t>
  </si>
  <si>
    <t>رهف الشلبي</t>
  </si>
  <si>
    <t>محمدعربي</t>
  </si>
  <si>
    <t>جريس حداد</t>
  </si>
  <si>
    <t>لينا الشحاذه</t>
  </si>
  <si>
    <t>بلال حلاق</t>
  </si>
  <si>
    <t>فطوم جبه</t>
  </si>
  <si>
    <t>ماجده العمري</t>
  </si>
  <si>
    <t>نور حمدان</t>
  </si>
  <si>
    <t>مرود</t>
  </si>
  <si>
    <t>مروه الحسين</t>
  </si>
  <si>
    <t>محمد عمار هيكل</t>
  </si>
  <si>
    <t>ليلى بكري</t>
  </si>
  <si>
    <t>بكري</t>
  </si>
  <si>
    <t>غزل الكلاس</t>
  </si>
  <si>
    <t>عبد الناصر الفندي</t>
  </si>
  <si>
    <t>فندي</t>
  </si>
  <si>
    <t>احمد الجبالي</t>
  </si>
  <si>
    <t>ريمان</t>
  </si>
  <si>
    <t>نور بوز الجدي</t>
  </si>
  <si>
    <t>محمد بلطه</t>
  </si>
  <si>
    <t>ابراهيم نقشبندي</t>
  </si>
  <si>
    <t>هيفاء الحلبي</t>
  </si>
  <si>
    <t>نعمان مياله</t>
  </si>
  <si>
    <t>نزهى</t>
  </si>
  <si>
    <t>ياسمين الصباح</t>
  </si>
  <si>
    <t>مونه</t>
  </si>
  <si>
    <t>نبيل الحلبوني</t>
  </si>
  <si>
    <t>علا مغربي</t>
  </si>
  <si>
    <t>نهاد ارنبه</t>
  </si>
  <si>
    <t>نزيه شمدين</t>
  </si>
  <si>
    <t>محمد فارس</t>
  </si>
  <si>
    <t>شهيره دحروج</t>
  </si>
  <si>
    <t>محمد بشير النمر</t>
  </si>
  <si>
    <t>غالب السمان</t>
  </si>
  <si>
    <t>عماد واكيم</t>
  </si>
  <si>
    <t>فاديه رزوق</t>
  </si>
  <si>
    <t>علاء الكنج</t>
  </si>
  <si>
    <t>علا علاف</t>
  </si>
  <si>
    <t>عبد الله المايري</t>
  </si>
  <si>
    <t>روان غنطوس</t>
  </si>
  <si>
    <t>رزان الافندي</t>
  </si>
  <si>
    <t>بارعه ادلبي</t>
  </si>
  <si>
    <t>ايه قاضي امين</t>
  </si>
  <si>
    <t>ايه السيد احمد</t>
  </si>
  <si>
    <t>ديمه المكاري</t>
  </si>
  <si>
    <t>محمد أنس</t>
  </si>
  <si>
    <t>مؤتمن الفراج</t>
  </si>
  <si>
    <t>شذى سعديه</t>
  </si>
  <si>
    <t>دنيا الايوبي</t>
  </si>
  <si>
    <t>عبد الرحمن تركماني</t>
  </si>
  <si>
    <t>محمد يحيى</t>
  </si>
  <si>
    <t>محمد صهيب قطه</t>
  </si>
  <si>
    <t>نهى البسيط</t>
  </si>
  <si>
    <t>اميره البسيط</t>
  </si>
  <si>
    <t>وئام الجباعي</t>
  </si>
  <si>
    <t>اسمى</t>
  </si>
  <si>
    <t>نجوى نضر</t>
  </si>
  <si>
    <t>راويه العاجي</t>
  </si>
  <si>
    <t>كفاء</t>
  </si>
  <si>
    <t>ديما محمد</t>
  </si>
  <si>
    <t>تقى حبي</t>
  </si>
  <si>
    <t>عبد الهادي العبيد</t>
  </si>
  <si>
    <t>يوسف الحمد</t>
  </si>
  <si>
    <t>وفاء الحسين</t>
  </si>
  <si>
    <t>منى العوام</t>
  </si>
  <si>
    <t>محمد اياد قره واعظ</t>
  </si>
  <si>
    <t>محمد الساعور</t>
  </si>
  <si>
    <t>عبد الحليم</t>
  </si>
  <si>
    <t>غيد السيد طليبه</t>
  </si>
  <si>
    <t>غدير خالد</t>
  </si>
  <si>
    <t>علا الخضر</t>
  </si>
  <si>
    <t>سوزان سعيد</t>
  </si>
  <si>
    <t>زهير العباس</t>
  </si>
  <si>
    <t>ربيعه عفوف</t>
  </si>
  <si>
    <t>رجاء تركيه</t>
  </si>
  <si>
    <t>الاء محمد</t>
  </si>
  <si>
    <t>ابراهيم حمصي</t>
  </si>
  <si>
    <t>هيام قدور كمو</t>
  </si>
  <si>
    <t>موريس عزام</t>
  </si>
  <si>
    <t>عفاف نصر الدين</t>
  </si>
  <si>
    <t>محمد هتمي</t>
  </si>
  <si>
    <t>أمونه</t>
  </si>
  <si>
    <t>محمد مرزوق</t>
  </si>
  <si>
    <t>محمد صلاح الخطيب</t>
  </si>
  <si>
    <t>علي رحمه</t>
  </si>
  <si>
    <t>ميساء جوخدار</t>
  </si>
  <si>
    <t>علي حسيان</t>
  </si>
  <si>
    <t>سعيد كشيك</t>
  </si>
  <si>
    <t>راما المهدي</t>
  </si>
  <si>
    <t>امل جزماتي</t>
  </si>
  <si>
    <t>الهام المعلم</t>
  </si>
  <si>
    <t>ليلى قيسر</t>
  </si>
  <si>
    <t>محمد شريف</t>
  </si>
  <si>
    <t>خوله ياسين</t>
  </si>
  <si>
    <t>لمعه</t>
  </si>
  <si>
    <t>ماريا الهزاع</t>
  </si>
  <si>
    <t>ميناس خضور</t>
  </si>
  <si>
    <t>اكتمال</t>
  </si>
  <si>
    <t>محمود الخالد</t>
  </si>
  <si>
    <t>محمد العبد الكريم</t>
  </si>
  <si>
    <t>فاطمه ابو راشد</t>
  </si>
  <si>
    <t>اسيمة</t>
  </si>
  <si>
    <t>غنوه الجردي</t>
  </si>
  <si>
    <t>طارق السيد احمد</t>
  </si>
  <si>
    <t>سهير زيدان</t>
  </si>
  <si>
    <t>رشا الليل</t>
  </si>
  <si>
    <t>بدريه الحاج يوسف</t>
  </si>
  <si>
    <t>رشا الشرع</t>
  </si>
  <si>
    <t>احمد الواوي</t>
  </si>
  <si>
    <t>محمد زهير كوران</t>
  </si>
  <si>
    <t>محمد رايق</t>
  </si>
  <si>
    <t>ماهر سليطين</t>
  </si>
  <si>
    <t>كلثوم مراد</t>
  </si>
  <si>
    <t>استبرق</t>
  </si>
  <si>
    <t>بيان المنجد</t>
  </si>
  <si>
    <t>باسل حمد</t>
  </si>
  <si>
    <t>احمد الازعط</t>
  </si>
  <si>
    <t>رباب الطباع</t>
  </si>
  <si>
    <t>عبد الرحمن الكيلاني</t>
  </si>
  <si>
    <t>ايه الططري</t>
  </si>
  <si>
    <t>راما السمان</t>
  </si>
  <si>
    <t>الاء المصري</t>
  </si>
  <si>
    <t>شذى حسن</t>
  </si>
  <si>
    <t>ميرنا مللي</t>
  </si>
  <si>
    <t>هيلانه السمان</t>
  </si>
  <si>
    <t>منار الصمادي</t>
  </si>
  <si>
    <t>مروه الفتيح</t>
  </si>
  <si>
    <t>مجد اسعد</t>
  </si>
  <si>
    <t>عبد الهادي الخيوتي</t>
  </si>
  <si>
    <t>سناء الناصر</t>
  </si>
  <si>
    <t>نرمين سلام</t>
  </si>
  <si>
    <t>محمد المسلماني</t>
  </si>
  <si>
    <t>مثنى باسط</t>
  </si>
  <si>
    <t>مايا الحجلي</t>
  </si>
  <si>
    <t>رحاب الحجله</t>
  </si>
  <si>
    <t>لينا الخطيب</t>
  </si>
  <si>
    <t>ليانا فياض</t>
  </si>
  <si>
    <t>عبد الله بلاقسي</t>
  </si>
  <si>
    <t>ضياء الدين عبد الهادي</t>
  </si>
  <si>
    <t>شذا شمس الدين</t>
  </si>
  <si>
    <t>زياد طيان</t>
  </si>
  <si>
    <t>رهف كمال الدين</t>
  </si>
  <si>
    <t>انسام عيسات</t>
  </si>
  <si>
    <t>انس طراف</t>
  </si>
  <si>
    <t>امل سرميني</t>
  </si>
  <si>
    <t>احمد الشياح</t>
  </si>
  <si>
    <t>نور عمار</t>
  </si>
  <si>
    <t>عاطف</t>
  </si>
  <si>
    <t>عمار راعي البلها</t>
  </si>
  <si>
    <t>تمام خليل</t>
  </si>
  <si>
    <t>بشار جبيل</t>
  </si>
  <si>
    <t>ايناس العربيد</t>
  </si>
  <si>
    <t>محمد عماد اشيتي</t>
  </si>
  <si>
    <t>عبد الاله حتاحت</t>
  </si>
  <si>
    <t>امنه شرف</t>
  </si>
  <si>
    <t>حامدمدحت</t>
  </si>
  <si>
    <t>يوسف كركر</t>
  </si>
  <si>
    <t>فهميه عبد الواحد</t>
  </si>
  <si>
    <t>محسن كردي</t>
  </si>
  <si>
    <t>عيسى الحداد</t>
  </si>
  <si>
    <t>محمد الصباغ</t>
  </si>
  <si>
    <t>علا بغدادي</t>
  </si>
  <si>
    <t>رشا الياسين</t>
  </si>
  <si>
    <t>يامن الخصا</t>
  </si>
  <si>
    <t>مريم خلاصي</t>
  </si>
  <si>
    <t>راضيه</t>
  </si>
  <si>
    <t>مازن غضبان</t>
  </si>
  <si>
    <t>لمياء الموسى</t>
  </si>
  <si>
    <t>كوثر السمان</t>
  </si>
  <si>
    <t>ريم الشوفي</t>
  </si>
  <si>
    <t>ابراهيم مقصود</t>
  </si>
  <si>
    <t>نور ابراهيم</t>
  </si>
  <si>
    <t>لوسه ابراهيم</t>
  </si>
  <si>
    <t>معاذ هنديه</t>
  </si>
  <si>
    <t>عبد الله النص</t>
  </si>
  <si>
    <t>رزان كسيبه</t>
  </si>
  <si>
    <t>رغدى البقاعي</t>
  </si>
  <si>
    <t>رانيا العقاد</t>
  </si>
  <si>
    <t>دعاء عمر</t>
  </si>
  <si>
    <t>حنان عمار</t>
  </si>
  <si>
    <t>محمد عمر السمان الصباغ</t>
  </si>
  <si>
    <t>بلال عليا</t>
  </si>
  <si>
    <t>أسماء السعدي</t>
  </si>
  <si>
    <t>ايمان اليوسف</t>
  </si>
  <si>
    <t>احمد السبسبي</t>
  </si>
  <si>
    <t>محمد المرعي</t>
  </si>
  <si>
    <t>شعيب اليونس</t>
  </si>
  <si>
    <t>هيا الحوران</t>
  </si>
  <si>
    <t>مسيون شوقي</t>
  </si>
  <si>
    <t>رشا المعاني</t>
  </si>
  <si>
    <t>فتحيه الراعي</t>
  </si>
  <si>
    <t>محمد صبحي ظاظا</t>
  </si>
  <si>
    <t>هوندا</t>
  </si>
  <si>
    <t>هدايات حمشو</t>
  </si>
  <si>
    <t>استيليا</t>
  </si>
  <si>
    <t>نور الدين البالي</t>
  </si>
  <si>
    <t>موده قاسم</t>
  </si>
  <si>
    <t>مريم الشقحبي</t>
  </si>
  <si>
    <t>محمد ميسات سنيطر</t>
  </si>
  <si>
    <t>محمد بوبس</t>
  </si>
  <si>
    <t>جمانه الحمد</t>
  </si>
  <si>
    <t>يزن انديوي</t>
  </si>
  <si>
    <t>يحيى السيد عبيد</t>
  </si>
  <si>
    <t>ورد البدين</t>
  </si>
  <si>
    <t>هنادي علي</t>
  </si>
  <si>
    <t>هبه القصاب</t>
  </si>
  <si>
    <t>مرام دالي كباب</t>
  </si>
  <si>
    <t>حنان أشرفاني</t>
  </si>
  <si>
    <t>محمد عمار الرحيم</t>
  </si>
  <si>
    <t>غاليه الزرلي</t>
  </si>
  <si>
    <t>رهام ذلغنى</t>
  </si>
  <si>
    <t>جومانا الخباز</t>
  </si>
  <si>
    <t>رزان الزامل</t>
  </si>
  <si>
    <t>راما الخليل</t>
  </si>
  <si>
    <t>عربيه</t>
  </si>
  <si>
    <t>داني زهر</t>
  </si>
  <si>
    <t>عفيفه</t>
  </si>
  <si>
    <t>حلا قاسم</t>
  </si>
  <si>
    <t>جهاد شما</t>
  </si>
  <si>
    <t>الاء المؤذن</t>
  </si>
  <si>
    <t>حسناء الوتار</t>
  </si>
  <si>
    <t>هنا مارينا</t>
  </si>
  <si>
    <t>نادر العص</t>
  </si>
  <si>
    <t>محمود عبار</t>
  </si>
  <si>
    <t>محمدعزت</t>
  </si>
  <si>
    <t>محمد بسام المعاني</t>
  </si>
  <si>
    <t>نجاه بوشي</t>
  </si>
  <si>
    <t>محمد ابي مسبحه</t>
  </si>
  <si>
    <t>محمد تامر حجازي</t>
  </si>
  <si>
    <t>مروى هواري</t>
  </si>
  <si>
    <t>بدر باسم</t>
  </si>
  <si>
    <t>هدى علي</t>
  </si>
  <si>
    <t>ميساء برنبو</t>
  </si>
  <si>
    <t>نهاد العطار</t>
  </si>
  <si>
    <t>رشيد الابطح</t>
  </si>
  <si>
    <t>مها لبش</t>
  </si>
  <si>
    <t>يسرى قره جي</t>
  </si>
  <si>
    <t>نور الهدى عمير</t>
  </si>
  <si>
    <t>نهله العباس</t>
  </si>
  <si>
    <t>محمد الخضار البغدادي</t>
  </si>
  <si>
    <t>فاطمه علي</t>
  </si>
  <si>
    <t>امنه صالح</t>
  </si>
  <si>
    <t>عمار برغشه</t>
  </si>
  <si>
    <t>علا حسن</t>
  </si>
  <si>
    <t>هيلة</t>
  </si>
  <si>
    <t>تماضر الموسى</t>
  </si>
  <si>
    <t>ايمن سليم</t>
  </si>
  <si>
    <t>نور الهدى محنايه</t>
  </si>
  <si>
    <t>هنادي الحكيم</t>
  </si>
  <si>
    <t>غيث حيدور</t>
  </si>
  <si>
    <t>بيان العنزروتي</t>
  </si>
  <si>
    <t>محمد نور النعيمي</t>
  </si>
  <si>
    <t>حسام قوجقار</t>
  </si>
  <si>
    <t>الاء الهيمد</t>
  </si>
  <si>
    <t>صباح ناعوره</t>
  </si>
  <si>
    <t>محمد نذير حجار</t>
  </si>
  <si>
    <t>أحمد صفدي</t>
  </si>
  <si>
    <t>رنا عنبره</t>
  </si>
  <si>
    <t>يمان شموط</t>
  </si>
  <si>
    <t>هبه الحاج يوسف</t>
  </si>
  <si>
    <t>معاذ الصالح</t>
  </si>
  <si>
    <t>محمد عز الدين الجبان</t>
  </si>
  <si>
    <t>دعاء طحيشان</t>
  </si>
  <si>
    <t>جعفر فاضل</t>
  </si>
  <si>
    <t>روساليا</t>
  </si>
  <si>
    <t>ياسر الطيلوني</t>
  </si>
  <si>
    <t>نور الدين شيخ عوض</t>
  </si>
  <si>
    <t>لمى محمود</t>
  </si>
  <si>
    <t>كرم عرنوس</t>
  </si>
  <si>
    <t>فاديه سعيد</t>
  </si>
  <si>
    <t>حليمه محمد</t>
  </si>
  <si>
    <t>غاليه العمري</t>
  </si>
  <si>
    <t>غقران</t>
  </si>
  <si>
    <t>عمير الحلاق</t>
  </si>
  <si>
    <t>فوزيه الاشقر الحموي</t>
  </si>
  <si>
    <t>عمر معتوق</t>
  </si>
  <si>
    <t>علا قبلان</t>
  </si>
  <si>
    <t>رؤى الخطيب البعيني</t>
  </si>
  <si>
    <t>رهام شبيب</t>
  </si>
  <si>
    <t>رغد حجيج</t>
  </si>
  <si>
    <t>رجاء بطحه</t>
  </si>
  <si>
    <t>خالد الشالاتي</t>
  </si>
  <si>
    <t>حنان عفا الرفاعي</t>
  </si>
  <si>
    <t>تسنيم يوسف</t>
  </si>
  <si>
    <t>احمد زيني</t>
  </si>
  <si>
    <t>احمد بدوي فاعور</t>
  </si>
  <si>
    <t>نور النصر</t>
  </si>
  <si>
    <t>بتول مرهج</t>
  </si>
  <si>
    <t>الهام حربا</t>
  </si>
  <si>
    <t>ايوب صفايا</t>
  </si>
  <si>
    <t>احمد بصمه جي</t>
  </si>
  <si>
    <t>ذكرى</t>
  </si>
  <si>
    <t>حلال جديداني</t>
  </si>
  <si>
    <t>بلال الحديدي</t>
  </si>
  <si>
    <t>الاء غباش</t>
  </si>
  <si>
    <t>ياسمين حلاويك</t>
  </si>
  <si>
    <t>ملاز</t>
  </si>
  <si>
    <t>محمود رجب</t>
  </si>
  <si>
    <t>محمد نور شبقجي</t>
  </si>
  <si>
    <t>محمد زريق</t>
  </si>
  <si>
    <t>فلى</t>
  </si>
  <si>
    <t>زهراء حج موسى</t>
  </si>
  <si>
    <t>رويدة</t>
  </si>
  <si>
    <t>انس العبلي</t>
  </si>
  <si>
    <t>مكيه</t>
  </si>
  <si>
    <t>امينه شافعي</t>
  </si>
  <si>
    <t>الاء حجيج</t>
  </si>
  <si>
    <t>هديل صافي</t>
  </si>
  <si>
    <t>معن صلاح</t>
  </si>
  <si>
    <t>محمد علي دربل</t>
  </si>
  <si>
    <t>مامون شله</t>
  </si>
  <si>
    <t>فاديا الحلبي</t>
  </si>
  <si>
    <t>عبد الرحمن الدقر</t>
  </si>
  <si>
    <t>محمد ابو الخير</t>
  </si>
  <si>
    <t>شادي الحلبي</t>
  </si>
  <si>
    <t>جليليه</t>
  </si>
  <si>
    <t>رهف سريول</t>
  </si>
  <si>
    <t>يسرا</t>
  </si>
  <si>
    <t>راما علواني</t>
  </si>
  <si>
    <t>عبد العليم</t>
  </si>
  <si>
    <t>ذو الفقار الرستم</t>
  </si>
  <si>
    <t>ايه قصيباتي</t>
  </si>
  <si>
    <t>احمد الياسين</t>
  </si>
  <si>
    <t>عبد الهادي حاج عبد العال</t>
  </si>
  <si>
    <t>فاتح</t>
  </si>
  <si>
    <t>سوار جلول</t>
  </si>
  <si>
    <t>رباب خطيب</t>
  </si>
  <si>
    <t>الاء شيخ الشباب</t>
  </si>
  <si>
    <t>سلوى زاده</t>
  </si>
  <si>
    <t>سلام مقشاتي</t>
  </si>
  <si>
    <t>راغده الحاج سرحان</t>
  </si>
  <si>
    <t>احمد صالح</t>
  </si>
  <si>
    <t>نتالي حلاق</t>
  </si>
  <si>
    <t>جيما سنكري</t>
  </si>
  <si>
    <t>نبيل يونس</t>
  </si>
  <si>
    <t>ميساء عامر</t>
  </si>
  <si>
    <t>محمد امجد حميده</t>
  </si>
  <si>
    <t>مازن مرعي</t>
  </si>
  <si>
    <t>ايمان الأنقر</t>
  </si>
  <si>
    <t>قمر عجاج</t>
  </si>
  <si>
    <t>غسان تالول</t>
  </si>
  <si>
    <t>علاء الدين الفياض</t>
  </si>
  <si>
    <t>محمد راشد</t>
  </si>
  <si>
    <t>شهد الاسدي</t>
  </si>
  <si>
    <t>شيرين</t>
  </si>
  <si>
    <t>سومر الحداد</t>
  </si>
  <si>
    <t>سناء السمان</t>
  </si>
  <si>
    <t>ساندي داود</t>
  </si>
  <si>
    <t>كراسيا</t>
  </si>
  <si>
    <t>ساره صافي العسلي</t>
  </si>
  <si>
    <t>ريم عاشور</t>
  </si>
  <si>
    <t>ريتا حوشان</t>
  </si>
  <si>
    <t>رؤى اصلان</t>
  </si>
  <si>
    <t>روان عزام</t>
  </si>
  <si>
    <t>كرم</t>
  </si>
  <si>
    <t>اسعاف</t>
  </si>
  <si>
    <t>رنيم الاعرج</t>
  </si>
  <si>
    <t>رامي الخبي</t>
  </si>
  <si>
    <t>غدران</t>
  </si>
  <si>
    <t>ديانا الخطيب</t>
  </si>
  <si>
    <t>اولغا</t>
  </si>
  <si>
    <t>احمد ابو رميح</t>
  </si>
  <si>
    <t>عباده عبد الله</t>
  </si>
  <si>
    <t>هبه الله السروجي</t>
  </si>
  <si>
    <t>محمد ابراهيم الجبان</t>
  </si>
  <si>
    <t>لين ناصر</t>
  </si>
  <si>
    <t>سوزان ناصر</t>
  </si>
  <si>
    <t>رنا صبيح</t>
  </si>
  <si>
    <t>نجوى بلقيس</t>
  </si>
  <si>
    <t>خالد حيدر</t>
  </si>
  <si>
    <t>اشرف غنام</t>
  </si>
  <si>
    <t>ابراهيم فطيمه</t>
  </si>
  <si>
    <t>مرح مهنا</t>
  </si>
  <si>
    <t>شفيع</t>
  </si>
  <si>
    <t>احمد زياد</t>
  </si>
  <si>
    <t>طارق الصافي</t>
  </si>
  <si>
    <t>سمر الحديفه</t>
  </si>
  <si>
    <t>ضيف الله الجاسم</t>
  </si>
  <si>
    <t>رشا المهايني</t>
  </si>
  <si>
    <t>حنين عريج</t>
  </si>
  <si>
    <t>بدر الدين ايوبي</t>
  </si>
  <si>
    <t>اميره القدومي</t>
  </si>
  <si>
    <t>يزن العريضي</t>
  </si>
  <si>
    <t>نداء منفيخي</t>
  </si>
  <si>
    <t>باسل كونان</t>
  </si>
  <si>
    <t>لميس جعفر</t>
  </si>
  <si>
    <t>جمانه جعفر</t>
  </si>
  <si>
    <t>لين ديب</t>
  </si>
  <si>
    <t>لجين القادري</t>
  </si>
  <si>
    <t>عائشه شتيوي</t>
  </si>
  <si>
    <t>زهره عزيزه</t>
  </si>
  <si>
    <t>خالد العلي</t>
  </si>
  <si>
    <t>عناد</t>
  </si>
  <si>
    <t>خلفه</t>
  </si>
  <si>
    <t>اديبه غبرا</t>
  </si>
  <si>
    <t>يامن المصري</t>
  </si>
  <si>
    <t>حسنى</t>
  </si>
  <si>
    <t>عبد الرحمن فرهوده</t>
  </si>
  <si>
    <t>زياد البيطار</t>
  </si>
  <si>
    <t>راما سحلول</t>
  </si>
  <si>
    <t>تسنيم كردي</t>
  </si>
  <si>
    <t>بيان الجبان</t>
  </si>
  <si>
    <t>ايمان القيدى</t>
  </si>
  <si>
    <t>انطون طنوس</t>
  </si>
  <si>
    <t>روز</t>
  </si>
  <si>
    <t>يوسف كنعوص</t>
  </si>
  <si>
    <t>فاطمه مطر</t>
  </si>
  <si>
    <t>هيثم خضرو</t>
  </si>
  <si>
    <t>نور اورفه لي</t>
  </si>
  <si>
    <t>احمدهيثم</t>
  </si>
  <si>
    <t>محمد يزن الشمعه</t>
  </si>
  <si>
    <t>بلال القالش</t>
  </si>
  <si>
    <t>الاء لبابيدي</t>
  </si>
  <si>
    <t>احمد الراعي</t>
  </si>
  <si>
    <t>كرم طه</t>
  </si>
  <si>
    <t>سليمه طه</t>
  </si>
  <si>
    <t>يارا سلمو</t>
  </si>
  <si>
    <t>عيد الابرص</t>
  </si>
  <si>
    <t>عبير زمريق</t>
  </si>
  <si>
    <t>هبة</t>
  </si>
  <si>
    <t>بيان الشاقي</t>
  </si>
  <si>
    <t>فائزة</t>
  </si>
  <si>
    <t>براءه مشرف</t>
  </si>
  <si>
    <t>يارا عزي</t>
  </si>
  <si>
    <t>وصال صلاح الدين</t>
  </si>
  <si>
    <t>نبراس الحلاق</t>
  </si>
  <si>
    <t>نهله الاحمد</t>
  </si>
  <si>
    <t>ليليان يوسف</t>
  </si>
  <si>
    <t>طراد عمر</t>
  </si>
  <si>
    <t>فاطمه عمر بركات</t>
  </si>
  <si>
    <t>سميره حيبا</t>
  </si>
  <si>
    <t>ميسون طه</t>
  </si>
  <si>
    <t>رلى ريدان زين الدين</t>
  </si>
  <si>
    <t>رغد ايوب</t>
  </si>
  <si>
    <t>ايه الشطه</t>
  </si>
  <si>
    <t>صفاء الغراوي</t>
  </si>
  <si>
    <t>اميره الاحمد</t>
  </si>
  <si>
    <t>امل قاطوع</t>
  </si>
  <si>
    <t>الياس لبس</t>
  </si>
  <si>
    <t>جرجيت</t>
  </si>
  <si>
    <t>الاء الشوفي</t>
  </si>
  <si>
    <t>اريج الجمال</t>
  </si>
  <si>
    <t>ميساء مراد</t>
  </si>
  <si>
    <t>احمد الزين</t>
  </si>
  <si>
    <t>محمد وجيه</t>
  </si>
  <si>
    <t>شهيناز</t>
  </si>
  <si>
    <t>محمد حاتم سهلي</t>
  </si>
  <si>
    <t>لافا قاسم</t>
  </si>
  <si>
    <t>خلود سره</t>
  </si>
  <si>
    <t>حسين كنيفاتي</t>
  </si>
  <si>
    <t>باسل الماضي</t>
  </si>
  <si>
    <t>احمد حلاسه السباعي</t>
  </si>
  <si>
    <t>هشام الشيخ</t>
  </si>
  <si>
    <t>نور الهدى حموي</t>
  </si>
  <si>
    <t>محمد طلع</t>
  </si>
  <si>
    <t>عربي</t>
  </si>
  <si>
    <t>روان حمدان</t>
  </si>
  <si>
    <t>دعاء اللبان سحلول</t>
  </si>
  <si>
    <t>غاده العاسمي</t>
  </si>
  <si>
    <t>منى مارديني</t>
  </si>
  <si>
    <t>فاطمه ابو النادي</t>
  </si>
  <si>
    <t>روهات عثمان</t>
  </si>
  <si>
    <t>محمود الاعرج</t>
  </si>
  <si>
    <t>محمد عمرو الكوسى</t>
  </si>
  <si>
    <t>محمد بكور الفحل</t>
  </si>
  <si>
    <t>رنيم شموط</t>
  </si>
  <si>
    <t>داليا النعسان</t>
  </si>
  <si>
    <t>جويل السمان</t>
  </si>
  <si>
    <t>رينيه</t>
  </si>
  <si>
    <t>جمال العقرب</t>
  </si>
  <si>
    <t>تولين شق</t>
  </si>
  <si>
    <t>براءه الخطيب</t>
  </si>
  <si>
    <t>ايه شودب</t>
  </si>
  <si>
    <t>عذاب محمد</t>
  </si>
  <si>
    <t>صفاء سليمان</t>
  </si>
  <si>
    <t>دانيا شغل</t>
  </si>
  <si>
    <t>سوزان البقاعي</t>
  </si>
  <si>
    <t>سهام اليونس</t>
  </si>
  <si>
    <t>مريم الكمشه</t>
  </si>
  <si>
    <t>يحيى الحيدر</t>
  </si>
  <si>
    <t>ولاء الجباعي</t>
  </si>
  <si>
    <t>شريفه</t>
  </si>
  <si>
    <t>هدى يزبك</t>
  </si>
  <si>
    <t>نور الزلق</t>
  </si>
  <si>
    <t>ماويه حسن</t>
  </si>
  <si>
    <t>غيساء محمد</t>
  </si>
  <si>
    <t>غنوه زيتونه</t>
  </si>
  <si>
    <t>سلام همج</t>
  </si>
  <si>
    <t>سلام قمري</t>
  </si>
  <si>
    <t>الاء المبيض</t>
  </si>
  <si>
    <t>محمودخير</t>
  </si>
  <si>
    <t>امجد الدراوشه</t>
  </si>
  <si>
    <t>يعقوب عوده</t>
  </si>
  <si>
    <t>هنادي قاسم</t>
  </si>
  <si>
    <t>هديل المصري</t>
  </si>
  <si>
    <t>مهند سجاع</t>
  </si>
  <si>
    <t>بيان الغربي</t>
  </si>
  <si>
    <t>امجد النسب</t>
  </si>
  <si>
    <t>اسراء الاغواني</t>
  </si>
  <si>
    <t>احمد شالاتي</t>
  </si>
  <si>
    <t>يزن بربور</t>
  </si>
  <si>
    <t>وعد نصر الدين</t>
  </si>
  <si>
    <t>مهند دللول</t>
  </si>
  <si>
    <t>أمل الترك</t>
  </si>
  <si>
    <t>مصعب البيطار</t>
  </si>
  <si>
    <t>محمد عصام نطفجي</t>
  </si>
  <si>
    <t>سوزان سراج الدين</t>
  </si>
  <si>
    <t>محمد الحسن السيداللحام</t>
  </si>
  <si>
    <t>محمد ابو الشعر</t>
  </si>
  <si>
    <t>عمران الرفاعي</t>
  </si>
  <si>
    <t>عبد الهادي العميري</t>
  </si>
  <si>
    <t>زينب طه</t>
  </si>
  <si>
    <t>معاذ مستو</t>
  </si>
  <si>
    <t>سقراط محرز</t>
  </si>
  <si>
    <t>سهيلا</t>
  </si>
  <si>
    <t>عدي النجم</t>
  </si>
  <si>
    <t>انعام عزوز</t>
  </si>
  <si>
    <t>انتخاب</t>
  </si>
  <si>
    <t>غيداء صعب</t>
  </si>
  <si>
    <t>محمود حميد</t>
  </si>
  <si>
    <t>خديجه احمد</t>
  </si>
  <si>
    <t>هلا سلامه</t>
  </si>
  <si>
    <t>غفران الحاج فارس</t>
  </si>
  <si>
    <t>ساره الناشف</t>
  </si>
  <si>
    <t>رشا الموسى</t>
  </si>
  <si>
    <t>تسنيم بصير</t>
  </si>
  <si>
    <t>نورية</t>
  </si>
  <si>
    <t>ابراهيم الشعبي</t>
  </si>
  <si>
    <t>ولاء شحري</t>
  </si>
  <si>
    <t>ندى فرح</t>
  </si>
  <si>
    <t>محمد علاء ابو كرش</t>
  </si>
  <si>
    <t>ماجده طيبه</t>
  </si>
  <si>
    <t>خضير</t>
  </si>
  <si>
    <t>عمار دقو</t>
  </si>
  <si>
    <t>باسل سوار</t>
  </si>
  <si>
    <t>لبنى</t>
  </si>
  <si>
    <t>محمود عيوير</t>
  </si>
  <si>
    <t>محمد انس الخطيب</t>
  </si>
  <si>
    <t>محمد النبكي</t>
  </si>
  <si>
    <t>بتول موسى</t>
  </si>
  <si>
    <t>بتول الناطور</t>
  </si>
  <si>
    <t>محمدراتب</t>
  </si>
  <si>
    <t>نورس البعزقلي</t>
  </si>
  <si>
    <t>فاطمه عبد الكريم</t>
  </si>
  <si>
    <t>سليمان حمود</t>
  </si>
  <si>
    <t>وصال عبد الهادي</t>
  </si>
  <si>
    <t>نهى مرزوقه</t>
  </si>
  <si>
    <t>مها شلش</t>
  </si>
  <si>
    <t>غزل الخياط</t>
  </si>
  <si>
    <t>دياله</t>
  </si>
  <si>
    <t>رويده مبروكه</t>
  </si>
  <si>
    <t>حلا شاهين</t>
  </si>
  <si>
    <t>ايه بدريه</t>
  </si>
  <si>
    <t>نيرمين اسماعيل</t>
  </si>
  <si>
    <t>ريداح</t>
  </si>
  <si>
    <t>وفاء ابو هلال</t>
  </si>
  <si>
    <t>منى عبيد</t>
  </si>
  <si>
    <t>منار عبد الله</t>
  </si>
  <si>
    <t>معاذ الرز</t>
  </si>
  <si>
    <t>محمد معاذ مارديني</t>
  </si>
  <si>
    <t>محمد العزاوي</t>
  </si>
  <si>
    <t>غاده أشقر</t>
  </si>
  <si>
    <t>مجد سليمان</t>
  </si>
  <si>
    <t>لانا ابو الشعر</t>
  </si>
  <si>
    <t>غزل صبان</t>
  </si>
  <si>
    <t>محمد خير الدين</t>
  </si>
  <si>
    <t>ضحى عامر</t>
  </si>
  <si>
    <t>سنا طربين</t>
  </si>
  <si>
    <t>رنيم غزولي</t>
  </si>
  <si>
    <t>دنيا عبد الحق</t>
  </si>
  <si>
    <t>خزاما ربدان</t>
  </si>
  <si>
    <t>امل احمد</t>
  </si>
  <si>
    <t>احمد رحمون</t>
  </si>
  <si>
    <t>محمد ابو شنب</t>
  </si>
  <si>
    <t>ساوغل غايرلي</t>
  </si>
  <si>
    <t>ريم جاموس</t>
  </si>
  <si>
    <t>هدى الديري</t>
  </si>
  <si>
    <t>ريم الحمود</t>
  </si>
  <si>
    <t>خالد عبد الباقي</t>
  </si>
  <si>
    <t>انس مرعي</t>
  </si>
  <si>
    <t>وعد الديري</t>
  </si>
  <si>
    <t>محمود الصبره</t>
  </si>
  <si>
    <t>لؤي بلله</t>
  </si>
  <si>
    <t>احمدعيد</t>
  </si>
  <si>
    <t>حنان حمدان</t>
  </si>
  <si>
    <t>هبه دعيبس</t>
  </si>
  <si>
    <t>محمد وهبه محمد</t>
  </si>
  <si>
    <t>كنان ديب</t>
  </si>
  <si>
    <t>مرلان</t>
  </si>
  <si>
    <t>علي سليمان</t>
  </si>
  <si>
    <t>ايساء</t>
  </si>
  <si>
    <t>عبد الله حمصي</t>
  </si>
  <si>
    <t>محمد فراس</t>
  </si>
  <si>
    <t>روان عيون</t>
  </si>
  <si>
    <t>رانيه محمود</t>
  </si>
  <si>
    <t>احمد دقدوقه</t>
  </si>
  <si>
    <t>مريانا حيدر</t>
  </si>
  <si>
    <t>محمد عاجي</t>
  </si>
  <si>
    <t>محمد زاهر لاذقاني</t>
  </si>
  <si>
    <t>روان عباس</t>
  </si>
  <si>
    <t>جعفر سقر</t>
  </si>
  <si>
    <t>امجد عساف</t>
  </si>
  <si>
    <t>عماش</t>
  </si>
  <si>
    <t>نوره الغذيوي</t>
  </si>
  <si>
    <t>محمد الشحادات</t>
  </si>
  <si>
    <t>رنا الشعار</t>
  </si>
  <si>
    <t>خلود احمد</t>
  </si>
  <si>
    <t>ايمن عيد</t>
  </si>
  <si>
    <t>ايات زهرا</t>
  </si>
  <si>
    <t>اغيد البري</t>
  </si>
  <si>
    <t>اسراء الغريب</t>
  </si>
  <si>
    <t>يوسف عرابي</t>
  </si>
  <si>
    <t>وسام ابو عبد الله</t>
  </si>
  <si>
    <t>شذى الكردي</t>
  </si>
  <si>
    <t>رولا عكام</t>
  </si>
  <si>
    <t>محمد ياسين اسنان</t>
  </si>
  <si>
    <t>محمد رفيق شرف</t>
  </si>
  <si>
    <t>كمال نموره</t>
  </si>
  <si>
    <t>غياث الغبره</t>
  </si>
  <si>
    <t>ايمان حمشو</t>
  </si>
  <si>
    <t>طارق خضرو</t>
  </si>
  <si>
    <t>مها حروب</t>
  </si>
  <si>
    <t>سلمى بكيره</t>
  </si>
  <si>
    <t>خديجه بكيره</t>
  </si>
  <si>
    <t>زيد الهلال</t>
  </si>
  <si>
    <t>رفيق الصفدي</t>
  </si>
  <si>
    <t>راويه سنيطر</t>
  </si>
  <si>
    <t>جودي القطان</t>
  </si>
  <si>
    <t>جواد القباني</t>
  </si>
  <si>
    <t>تقى التشه</t>
  </si>
  <si>
    <t>احمد عمار اللحام</t>
  </si>
  <si>
    <t>محمد سعيد الخضري</t>
  </si>
  <si>
    <t>غدق يوسف</t>
  </si>
  <si>
    <t>خليل الزعبي</t>
  </si>
  <si>
    <t>اياد الشيخ</t>
  </si>
  <si>
    <t>تركيه البلال</t>
  </si>
  <si>
    <t>محمد صفوان الخطيب</t>
  </si>
  <si>
    <t>محمد وسام الخطيب</t>
  </si>
  <si>
    <t>فطمه الشاغوري</t>
  </si>
  <si>
    <t>ريما ابو حسان</t>
  </si>
  <si>
    <t>رسيله</t>
  </si>
  <si>
    <t>بيان الرفاعي</t>
  </si>
  <si>
    <t>اميره شيخ الشباب</t>
  </si>
  <si>
    <t>اليامه الزغير</t>
  </si>
  <si>
    <t>الاء ابو فارس</t>
  </si>
  <si>
    <t>نديره النخال</t>
  </si>
  <si>
    <t>ايمان صادقه</t>
  </si>
  <si>
    <t>منذر البري</t>
  </si>
  <si>
    <t>فاطمه سلام</t>
  </si>
  <si>
    <t>محمد خير الريس</t>
  </si>
  <si>
    <t>ماهر القصار</t>
  </si>
  <si>
    <t>فادي عطا الله</t>
  </si>
  <si>
    <t>عمار الهبره</t>
  </si>
  <si>
    <t>مريم يحيى</t>
  </si>
  <si>
    <t>صفا ابو سيف</t>
  </si>
  <si>
    <t>سلام الرهونجي</t>
  </si>
  <si>
    <t>ناديه الحناوي</t>
  </si>
  <si>
    <t>عبد الرحمن الحلبي</t>
  </si>
  <si>
    <t>محمد مسبحه</t>
  </si>
  <si>
    <t>احمد نعيم</t>
  </si>
  <si>
    <t>مرام</t>
  </si>
  <si>
    <t>كفاح الصفدي</t>
  </si>
  <si>
    <t>جادالله</t>
  </si>
  <si>
    <t>عبير سوقيه</t>
  </si>
  <si>
    <t>عدي شعبان</t>
  </si>
  <si>
    <t>سهام النجار</t>
  </si>
  <si>
    <t>يارا تاج الدين</t>
  </si>
  <si>
    <t>منيه دنون</t>
  </si>
  <si>
    <t>محمد هلال</t>
  </si>
  <si>
    <t>محمد زياد عرنوس</t>
  </si>
  <si>
    <t>عبير الذياب</t>
  </si>
  <si>
    <t>ريم راجح</t>
  </si>
  <si>
    <t>ريم الحياوي</t>
  </si>
  <si>
    <t>خنساء</t>
  </si>
  <si>
    <t>خالد غانم</t>
  </si>
  <si>
    <t>امنه طيجون</t>
  </si>
  <si>
    <t>امنه الغريب</t>
  </si>
  <si>
    <t>وسيم الفرستقي</t>
  </si>
  <si>
    <t>معاذ الجوبراني</t>
  </si>
  <si>
    <t>محمود عباس</t>
  </si>
  <si>
    <t>فاتنه عجاج</t>
  </si>
  <si>
    <t>سيماف داود</t>
  </si>
  <si>
    <t>حمديه</t>
  </si>
  <si>
    <t>ازدهار علي</t>
  </si>
  <si>
    <t>محمد حسين الديك</t>
  </si>
  <si>
    <t>ديالا الديك</t>
  </si>
  <si>
    <t>براءه الحلبي</t>
  </si>
  <si>
    <t>وسيم مللي</t>
  </si>
  <si>
    <t>نعمت الدعاس</t>
  </si>
  <si>
    <t>نزيه الخطيب</t>
  </si>
  <si>
    <t>محمد محي الدين الحمصي</t>
  </si>
  <si>
    <t>محمد شادي شيخ رجب</t>
  </si>
  <si>
    <t>فاتن مراد</t>
  </si>
  <si>
    <t>فراس عطايا</t>
  </si>
  <si>
    <t>ضحى السوقي</t>
  </si>
  <si>
    <t>شادي جوهر</t>
  </si>
  <si>
    <t>احمد انزوع</t>
  </si>
  <si>
    <t>احمد الحموي</t>
  </si>
  <si>
    <t>ميرفت وهبه</t>
  </si>
  <si>
    <t>مهند اكريم</t>
  </si>
  <si>
    <t>رانيه محايري</t>
  </si>
  <si>
    <t>محمد نور الدين نجم</t>
  </si>
  <si>
    <t>ندى قصيباتي</t>
  </si>
  <si>
    <t>محمد نبيل عراط</t>
  </si>
  <si>
    <t>محمدسيف الدين</t>
  </si>
  <si>
    <t>محمد القوتلي</t>
  </si>
  <si>
    <t>معضاد صقر</t>
  </si>
  <si>
    <t>غزاله صقر</t>
  </si>
  <si>
    <t>احمد عبد الهادي</t>
  </si>
  <si>
    <t>يسرا الاشقر الحموي</t>
  </si>
  <si>
    <t>نسرين حاصباني</t>
  </si>
  <si>
    <t>نسرين الحموي</t>
  </si>
  <si>
    <t>نجلاء جنيد</t>
  </si>
  <si>
    <t>منى الحمود</t>
  </si>
  <si>
    <t>فاطمه الحفار</t>
  </si>
  <si>
    <t>رابعه الصبيحي</t>
  </si>
  <si>
    <t>دانه البزره</t>
  </si>
  <si>
    <t>يمنى ارشيد</t>
  </si>
  <si>
    <t>وسيم الحلبي</t>
  </si>
  <si>
    <t>وهيبه المليص</t>
  </si>
  <si>
    <t>لمى مراد</t>
  </si>
  <si>
    <t>كمال فتال</t>
  </si>
  <si>
    <t>غزل زين</t>
  </si>
  <si>
    <t>علاء بلدي</t>
  </si>
  <si>
    <t>عبد الرحمن سبيناتي</t>
  </si>
  <si>
    <t>ذو الفقار سليمان</t>
  </si>
  <si>
    <t>نهاد شبلي كرمنشاهي</t>
  </si>
  <si>
    <t>ذو الفقار المنجد</t>
  </si>
  <si>
    <t>ديالا غزال</t>
  </si>
  <si>
    <t>تغريد عبد القادر</t>
  </si>
  <si>
    <t>مياده عبده</t>
  </si>
  <si>
    <t>ايمان المبارك</t>
  </si>
  <si>
    <t>لينا اللبني</t>
  </si>
  <si>
    <t>رولا الصباغ</t>
  </si>
  <si>
    <t>حسن درباس</t>
  </si>
  <si>
    <t>حسام عوض</t>
  </si>
  <si>
    <t>حسام توتونجي</t>
  </si>
  <si>
    <t>يارا بو دقه</t>
  </si>
  <si>
    <t>هبا الغاوي</t>
  </si>
  <si>
    <t>مها حسين</t>
  </si>
  <si>
    <t>رمزية</t>
  </si>
  <si>
    <t>غيداء العوابده</t>
  </si>
  <si>
    <t>زين العابدين ابو الخير</t>
  </si>
  <si>
    <t>ديالا العوابده</t>
  </si>
  <si>
    <t>ميه</t>
  </si>
  <si>
    <t>نور الدين المالح</t>
  </si>
  <si>
    <t>نوار الطرشان</t>
  </si>
  <si>
    <t>اريج عبد السلام</t>
  </si>
  <si>
    <t>تركي</t>
  </si>
  <si>
    <t>ارجوان</t>
  </si>
  <si>
    <t>روند عبد الله</t>
  </si>
  <si>
    <t>غانم</t>
  </si>
  <si>
    <t>ايمان ضاهر</t>
  </si>
  <si>
    <t>باسل محمود</t>
  </si>
  <si>
    <t>رنده عصفور</t>
  </si>
  <si>
    <t>يارا معلا</t>
  </si>
  <si>
    <t>هفافه</t>
  </si>
  <si>
    <t>غنى سليمان</t>
  </si>
  <si>
    <t>عمار عبد الوهاب</t>
  </si>
  <si>
    <t>رجاء الطالب</t>
  </si>
  <si>
    <t>تسنيم الحلاق</t>
  </si>
  <si>
    <t>بيان بنوت</t>
  </si>
  <si>
    <t>هبه الاسد</t>
  </si>
  <si>
    <t>سهام كنعان</t>
  </si>
  <si>
    <t>نور جاموس</t>
  </si>
  <si>
    <t>نبال رسلان</t>
  </si>
  <si>
    <t>عمران قدسي</t>
  </si>
  <si>
    <t>هاله شرفاوي</t>
  </si>
  <si>
    <t>اماني زيدان</t>
  </si>
  <si>
    <t>رنا العاشق</t>
  </si>
  <si>
    <t>دانه عباس</t>
  </si>
  <si>
    <t>خالد محاسن</t>
  </si>
  <si>
    <t>حنان الجلاد</t>
  </si>
  <si>
    <t>ايه ناصيف</t>
  </si>
  <si>
    <t>اروى سعيد</t>
  </si>
  <si>
    <t>عبد الرحيم عماره الجزائري</t>
  </si>
  <si>
    <t>روضه زيناتي</t>
  </si>
  <si>
    <t>حاتم حسن</t>
  </si>
  <si>
    <t>يارا الشومري</t>
  </si>
  <si>
    <t>فاطمه البني</t>
  </si>
  <si>
    <t>سماح الفياض</t>
  </si>
  <si>
    <t>ريم العوده</t>
  </si>
  <si>
    <t>رغد الاحمد</t>
  </si>
  <si>
    <t>السيد</t>
  </si>
  <si>
    <t>يزن الكناني</t>
  </si>
  <si>
    <t>علا عارفه</t>
  </si>
  <si>
    <t>اسراء درويش بابللي</t>
  </si>
  <si>
    <t>مها الريحاني</t>
  </si>
  <si>
    <t>احمد البيات</t>
  </si>
  <si>
    <t>محمد وليد الدانه</t>
  </si>
  <si>
    <t>محمد الفضلي</t>
  </si>
  <si>
    <t>صلاح الدين كرنوس</t>
  </si>
  <si>
    <t>جولي قزما</t>
  </si>
  <si>
    <t>ذوالفقار عثمان</t>
  </si>
  <si>
    <t>هبه ديب</t>
  </si>
  <si>
    <t>نغم واكد</t>
  </si>
  <si>
    <t>منال السيد</t>
  </si>
  <si>
    <t>محمد قسطي</t>
  </si>
  <si>
    <t>ريما زينو</t>
  </si>
  <si>
    <t>بانه محمد</t>
  </si>
  <si>
    <t>نور حداد</t>
  </si>
  <si>
    <t>دجله</t>
  </si>
  <si>
    <t>محمد حسان مظفر</t>
  </si>
  <si>
    <t>قاسم دوبا</t>
  </si>
  <si>
    <t>عبير شنانه</t>
  </si>
  <si>
    <t>عامر القطيفاني</t>
  </si>
  <si>
    <t>داليا غزال</t>
  </si>
  <si>
    <t>بيان اشيتي</t>
  </si>
  <si>
    <t>احمد القزاز</t>
  </si>
  <si>
    <t>احمد الحمصي</t>
  </si>
  <si>
    <t>يونس العبد</t>
  </si>
  <si>
    <t>الاء الخطيب</t>
  </si>
  <si>
    <t>اناس الدقاق</t>
  </si>
  <si>
    <t>هند الهندي</t>
  </si>
  <si>
    <t>نسرين المصري</t>
  </si>
  <si>
    <t>ثراء الحلبي</t>
  </si>
  <si>
    <t>نور الشوا</t>
  </si>
  <si>
    <t>منال موره لي</t>
  </si>
  <si>
    <t>بشيرة</t>
  </si>
  <si>
    <t>محمد عزت الشيخ علي</t>
  </si>
  <si>
    <t>عمار السعدي</t>
  </si>
  <si>
    <t>علي فارس</t>
  </si>
  <si>
    <t>علي طراف</t>
  </si>
  <si>
    <t>ترياق</t>
  </si>
  <si>
    <t>ساميا الخباز</t>
  </si>
  <si>
    <t>روان السابق</t>
  </si>
  <si>
    <t>محمد نزير</t>
  </si>
  <si>
    <t>رهف شلغين</t>
  </si>
  <si>
    <t>حنان دلي حسن</t>
  </si>
  <si>
    <t>تسنيم عرموش</t>
  </si>
  <si>
    <t>براءه شيخ الارض</t>
  </si>
  <si>
    <t>سهيلة</t>
  </si>
  <si>
    <t>مرح تميم</t>
  </si>
  <si>
    <t>فادي الرفاعي</t>
  </si>
  <si>
    <t>اسامه ميكائيل</t>
  </si>
  <si>
    <t>لين زغلوله</t>
  </si>
  <si>
    <t>فرح قمره</t>
  </si>
  <si>
    <t>غيناء زين الدين</t>
  </si>
  <si>
    <t>علي دبور</t>
  </si>
  <si>
    <t>رويده مسعود</t>
  </si>
  <si>
    <t>حنان خزعل</t>
  </si>
  <si>
    <t>مطانس</t>
  </si>
  <si>
    <t>جابر الاحمد</t>
  </si>
  <si>
    <t>نور خير الانام</t>
  </si>
  <si>
    <t>ساهر العثمان</t>
  </si>
  <si>
    <t>ايه كنفاني</t>
  </si>
  <si>
    <t>لميه</t>
  </si>
  <si>
    <t>كارولين جرجوره</t>
  </si>
  <si>
    <t>منى دوابي</t>
  </si>
  <si>
    <t>ريحاب</t>
  </si>
  <si>
    <t>حلا عبدو</t>
  </si>
  <si>
    <t>يامن سليمان</t>
  </si>
  <si>
    <t>نجاح ابراهيم</t>
  </si>
  <si>
    <t>هديل خليل</t>
  </si>
  <si>
    <t>محمد جهاد تقي</t>
  </si>
  <si>
    <t>بيان خليفه</t>
  </si>
  <si>
    <t>ايات قبيس</t>
  </si>
  <si>
    <t>نور عبد الله</t>
  </si>
  <si>
    <t>نغم الصالح</t>
  </si>
  <si>
    <t>محمد قابل</t>
  </si>
  <si>
    <t>محمد روان عوده</t>
  </si>
  <si>
    <t>سعد حبيب</t>
  </si>
  <si>
    <t>سرور</t>
  </si>
  <si>
    <t>ديانا القطان</t>
  </si>
  <si>
    <t>حافظ الشيخ</t>
  </si>
  <si>
    <t>بيان خضير</t>
  </si>
  <si>
    <t>انتصار حسنا</t>
  </si>
  <si>
    <t>ملاذ الصباغ</t>
  </si>
  <si>
    <t>محمد خير مشعل</t>
  </si>
  <si>
    <t>علياء</t>
  </si>
  <si>
    <t>قصي برغله</t>
  </si>
  <si>
    <t>ديمه ابو العيال</t>
  </si>
  <si>
    <t>بتول خانكان</t>
  </si>
  <si>
    <t>انس ادلبي</t>
  </si>
  <si>
    <t>محمد هشام ابو شعر</t>
  </si>
  <si>
    <t>باسمه نقاوه</t>
  </si>
  <si>
    <t>شذى الصائغي</t>
  </si>
  <si>
    <t>اغيد الكيال</t>
  </si>
  <si>
    <t>رشا السلوم</t>
  </si>
  <si>
    <t>انتصار فرج</t>
  </si>
  <si>
    <t>محمد الجاسم</t>
  </si>
  <si>
    <t>آسية المغربي</t>
  </si>
  <si>
    <t>علي صالح</t>
  </si>
  <si>
    <t>ديالا محفوظ نصر</t>
  </si>
  <si>
    <t>منار حمزه</t>
  </si>
  <si>
    <t>ساميه حمصي</t>
  </si>
  <si>
    <t>ريم ديوب</t>
  </si>
  <si>
    <t>مشهور</t>
  </si>
  <si>
    <t>يزن شعبان</t>
  </si>
  <si>
    <t>حسن عباس</t>
  </si>
  <si>
    <t>ولاء الزالق</t>
  </si>
  <si>
    <t>هيفاء الدالي</t>
  </si>
  <si>
    <t>نور الجلم</t>
  </si>
  <si>
    <t>رمزي</t>
  </si>
  <si>
    <t>سهير بدور</t>
  </si>
  <si>
    <t>سلام سويدان</t>
  </si>
  <si>
    <t>مضر</t>
  </si>
  <si>
    <t>زاهر بلله</t>
  </si>
  <si>
    <t>اسراء الجوجو</t>
  </si>
  <si>
    <t>بهاءالدين</t>
  </si>
  <si>
    <t>ايه الحمصي</t>
  </si>
  <si>
    <t>مرفت الحمصي</t>
  </si>
  <si>
    <t>هيثم قاسم</t>
  </si>
  <si>
    <t>اماني عبد الله الضويحي</t>
  </si>
  <si>
    <t>زهره الوسي</t>
  </si>
  <si>
    <t>هبه الساعور</t>
  </si>
  <si>
    <t>نورشان ايوبي</t>
  </si>
  <si>
    <t>نور شومان</t>
  </si>
  <si>
    <t>بيان رجبيه</t>
  </si>
  <si>
    <t>امانه مشيلح</t>
  </si>
  <si>
    <t>ايهاب ابو حسن</t>
  </si>
  <si>
    <t>اسماعيل جعرش</t>
  </si>
  <si>
    <t>نور فروج</t>
  </si>
  <si>
    <t>كنانه خليفه</t>
  </si>
  <si>
    <t>هبه السقا</t>
  </si>
  <si>
    <t>هديل بكوره</t>
  </si>
  <si>
    <t>عربيه عباس</t>
  </si>
  <si>
    <t>جميل ابو حمدان</t>
  </si>
  <si>
    <t>رضيه القضماني</t>
  </si>
  <si>
    <t>سماح علبه</t>
  </si>
  <si>
    <t>حليمه خليل</t>
  </si>
  <si>
    <t>ياسر خليل</t>
  </si>
  <si>
    <t>سماهر محمد</t>
  </si>
  <si>
    <t>انس المعراوي</t>
  </si>
  <si>
    <t>اريج حاتم</t>
  </si>
  <si>
    <t>نسرين الميداني</t>
  </si>
  <si>
    <t>معتز مبروكه</t>
  </si>
  <si>
    <t>شفيعه</t>
  </si>
  <si>
    <t>محمد الاشكي</t>
  </si>
  <si>
    <t>حسيبة</t>
  </si>
  <si>
    <t>وعد حمزه</t>
  </si>
  <si>
    <t>محمد وائل الزيات</t>
  </si>
  <si>
    <t>عدي ابو عمار</t>
  </si>
  <si>
    <t>شبلي جبر</t>
  </si>
  <si>
    <t>نضال الشعراني</t>
  </si>
  <si>
    <t>ايات الموسى</t>
  </si>
  <si>
    <t>محمد شموط</t>
  </si>
  <si>
    <t>عاتكه الرفاعي</t>
  </si>
  <si>
    <t>علي خالد</t>
  </si>
  <si>
    <t>علما حيدر</t>
  </si>
  <si>
    <t>بيان عاجي</t>
  </si>
  <si>
    <t>عائشه خمم</t>
  </si>
  <si>
    <t>تغريد العثمان</t>
  </si>
  <si>
    <t>نارمان</t>
  </si>
  <si>
    <t>محمد تقاله</t>
  </si>
  <si>
    <t>هشام الحسين</t>
  </si>
  <si>
    <t>ريمه طربيه</t>
  </si>
  <si>
    <t>محمد بدره</t>
  </si>
  <si>
    <t>صالح صليلو</t>
  </si>
  <si>
    <t>اسامه العقيلي</t>
  </si>
  <si>
    <t>محمد البقاعي</t>
  </si>
  <si>
    <t>كامله المصري</t>
  </si>
  <si>
    <t>منذر درويش</t>
  </si>
  <si>
    <t>ليال صبح</t>
  </si>
  <si>
    <t>شبلي</t>
  </si>
  <si>
    <t>طارق بلان</t>
  </si>
  <si>
    <t>شهيرا</t>
  </si>
  <si>
    <t>شادي محمد</t>
  </si>
  <si>
    <t>بشيره بمبوق</t>
  </si>
  <si>
    <t>عابدين</t>
  </si>
  <si>
    <t>مرشد دياب</t>
  </si>
  <si>
    <t>محي الدين الشيخ</t>
  </si>
  <si>
    <t>رؤى غانم</t>
  </si>
  <si>
    <t>فادي شطه</t>
  </si>
  <si>
    <t>سوزان سليمان</t>
  </si>
  <si>
    <t>يعقوب</t>
  </si>
  <si>
    <t>حاتم البني</t>
  </si>
  <si>
    <t>حنان الصلاحي</t>
  </si>
  <si>
    <t>هاشم دياب</t>
  </si>
  <si>
    <t>محمد سواس</t>
  </si>
  <si>
    <t>ماهر دركشلي</t>
  </si>
  <si>
    <t>هبا</t>
  </si>
  <si>
    <t>ليا عكه</t>
  </si>
  <si>
    <t>عبد الله المطر</t>
  </si>
  <si>
    <t>ريم الخضر</t>
  </si>
  <si>
    <t>محمدرامز</t>
  </si>
  <si>
    <t>تيماء علي الدين</t>
  </si>
  <si>
    <t>براءه ابو مغضب</t>
  </si>
  <si>
    <t>معن</t>
  </si>
  <si>
    <t>يوسف العبيد</t>
  </si>
  <si>
    <t>هبه الصباغ</t>
  </si>
  <si>
    <t>مضر كريزان</t>
  </si>
  <si>
    <t>محمد وهبه</t>
  </si>
  <si>
    <t>محسن الشامي</t>
  </si>
  <si>
    <t>لبنى الشتيوي</t>
  </si>
  <si>
    <t>فاطمه المدني</t>
  </si>
  <si>
    <t>علي حرزون</t>
  </si>
  <si>
    <t>عدنان محايري</t>
  </si>
  <si>
    <t>زينب قره شيلى</t>
  </si>
  <si>
    <t>جلال العامر</t>
  </si>
  <si>
    <t>اياد الشيخ فضلي</t>
  </si>
  <si>
    <t>يامن بربور</t>
  </si>
  <si>
    <t>ملك سعده</t>
  </si>
  <si>
    <t>معاذ المحروس</t>
  </si>
  <si>
    <t>مصطفى ياسين</t>
  </si>
  <si>
    <t>محمود قره جي</t>
  </si>
  <si>
    <t>لمى عاقل</t>
  </si>
  <si>
    <t>عمار محو</t>
  </si>
  <si>
    <t>عمار رنكوسي</t>
  </si>
  <si>
    <t>جوليان الخوري</t>
  </si>
  <si>
    <t>امين الحسن</t>
  </si>
  <si>
    <t>الاء سيروان</t>
  </si>
  <si>
    <t>اسراء جمعه</t>
  </si>
  <si>
    <t>احمد الناعمه</t>
  </si>
  <si>
    <t>ابرار برغله</t>
  </si>
  <si>
    <t>عبداللطيف</t>
  </si>
  <si>
    <t>فاطمه سمور</t>
  </si>
  <si>
    <t>ياسر شيخ يوسف</t>
  </si>
  <si>
    <t>ساجده</t>
  </si>
  <si>
    <t>هايل نوفل</t>
  </si>
  <si>
    <t>رامي</t>
  </si>
  <si>
    <t>محمد انس رمضان</t>
  </si>
  <si>
    <t>محمد شوا</t>
  </si>
  <si>
    <t>محمود الخضر</t>
  </si>
  <si>
    <t>شيندا حسن</t>
  </si>
  <si>
    <t>طيب</t>
  </si>
  <si>
    <t>خنساء عباس</t>
  </si>
  <si>
    <t>ياسمين الطعاني</t>
  </si>
  <si>
    <t>ولاء قويدر</t>
  </si>
  <si>
    <t>وسام السمان</t>
  </si>
  <si>
    <t>وسام الباني الموره لي</t>
  </si>
  <si>
    <t>هيا جربوع</t>
  </si>
  <si>
    <t>هناده العبد</t>
  </si>
  <si>
    <t>هبه العمري</t>
  </si>
  <si>
    <t>نور عيسى</t>
  </si>
  <si>
    <t>مميز</t>
  </si>
  <si>
    <t>نور الدين عبد الحفيظ</t>
  </si>
  <si>
    <t>وجيهة</t>
  </si>
  <si>
    <t>نعمت جاويش</t>
  </si>
  <si>
    <t>نذيره</t>
  </si>
  <si>
    <t>ميساء ذياب</t>
  </si>
  <si>
    <t>ميري السهوي</t>
  </si>
  <si>
    <t>ميار الكور</t>
  </si>
  <si>
    <t>منور اسماعيل</t>
  </si>
  <si>
    <t>منال خضر</t>
  </si>
  <si>
    <t>نائلة</t>
  </si>
  <si>
    <t>معاذ اجليقين</t>
  </si>
  <si>
    <t>محمد رشدي</t>
  </si>
  <si>
    <t>مرح بخش</t>
  </si>
  <si>
    <t>مرح الخطيب</t>
  </si>
  <si>
    <t>مرام الاسعد</t>
  </si>
  <si>
    <t>محمود ابو الجلود</t>
  </si>
  <si>
    <t>محمد علي ابو حسان</t>
  </si>
  <si>
    <t>محمد عبد الواحد</t>
  </si>
  <si>
    <t>محمد عاشور مصريه</t>
  </si>
  <si>
    <t>محمد برغله</t>
  </si>
  <si>
    <t>محمد المغربل</t>
  </si>
  <si>
    <t>حسناء ظاظا</t>
  </si>
  <si>
    <t>مامون سريول</t>
  </si>
  <si>
    <t>مازن الخرس</t>
  </si>
  <si>
    <t>مارلين موسى</t>
  </si>
  <si>
    <t>عماد الدين بلهوان</t>
  </si>
  <si>
    <t>علا الضعضي</t>
  </si>
  <si>
    <t>عزيزه السيد</t>
  </si>
  <si>
    <t>عبير طعمه</t>
  </si>
  <si>
    <t>عبد الله العائدي</t>
  </si>
  <si>
    <t>شام العبد الله</t>
  </si>
  <si>
    <t>زينب وهبي</t>
  </si>
  <si>
    <t>زهور العلي</t>
  </si>
  <si>
    <t>زكريا حجازي</t>
  </si>
  <si>
    <t>رونى حلال</t>
  </si>
  <si>
    <t>رولى رمضان</t>
  </si>
  <si>
    <t>رولا محفوظ</t>
  </si>
  <si>
    <t>روان صبوح</t>
  </si>
  <si>
    <t>روان المقداد</t>
  </si>
  <si>
    <t>رهف الدهيم</t>
  </si>
  <si>
    <t>رنده العودات</t>
  </si>
  <si>
    <t>رنا سويد</t>
  </si>
  <si>
    <t>حورية</t>
  </si>
  <si>
    <t>رقيه التكروري</t>
  </si>
  <si>
    <t>ديانا عاصي</t>
  </si>
  <si>
    <t>داني مخول</t>
  </si>
  <si>
    <t>ذكاء</t>
  </si>
  <si>
    <t>حوراء مظلوم</t>
  </si>
  <si>
    <t>جنان رزق</t>
  </si>
  <si>
    <t>تيسير شبعانيه</t>
  </si>
  <si>
    <t>بيان نبعه</t>
  </si>
  <si>
    <t>بيان داوود</t>
  </si>
  <si>
    <t>بشرى تللو</t>
  </si>
  <si>
    <t>بشرى الكيلاني</t>
  </si>
  <si>
    <t>براءه القاضي</t>
  </si>
  <si>
    <t>بتول هديها</t>
  </si>
  <si>
    <t>ايمن النرش</t>
  </si>
  <si>
    <t>انوار الحمد</t>
  </si>
  <si>
    <t>امينه حمودي</t>
  </si>
  <si>
    <t>الاء الكردي</t>
  </si>
  <si>
    <t>محمد رسلان</t>
  </si>
  <si>
    <t>احمد الشديدي</t>
  </si>
  <si>
    <t>محمد ايهم قدسي</t>
  </si>
  <si>
    <t>يسرى حبابه</t>
  </si>
  <si>
    <t>حنان العيسى</t>
  </si>
  <si>
    <t>احمد الحاج</t>
  </si>
  <si>
    <t>هند السعدي</t>
  </si>
  <si>
    <t>انشراح</t>
  </si>
  <si>
    <t>نرجس هنا</t>
  </si>
  <si>
    <t>نديده حمصي</t>
  </si>
  <si>
    <t>محمود خلوف</t>
  </si>
  <si>
    <t>كوثر العلاوي</t>
  </si>
  <si>
    <t>كنده محمد</t>
  </si>
  <si>
    <t>قمر الاغواني</t>
  </si>
  <si>
    <t>غنوه العرايشي</t>
  </si>
  <si>
    <t>غفران صليبي</t>
  </si>
  <si>
    <t>سالي الفرا</t>
  </si>
  <si>
    <t>زبيده بدوي</t>
  </si>
  <si>
    <t>روعه عرابي</t>
  </si>
  <si>
    <t>بشرى قدور الصباغ</t>
  </si>
  <si>
    <t>ايه عباسيه</t>
  </si>
  <si>
    <t>امل الصالح</t>
  </si>
  <si>
    <t>الاء عبود</t>
  </si>
  <si>
    <t>اسامه ابو الهوا</t>
  </si>
  <si>
    <t>عفاف غنوم</t>
  </si>
  <si>
    <t>ادهم ابو جيش</t>
  </si>
  <si>
    <t>محمد المخللاتي</t>
  </si>
  <si>
    <t>محمدامير</t>
  </si>
  <si>
    <t>زهير السادات</t>
  </si>
  <si>
    <t>نور العلي</t>
  </si>
  <si>
    <t>مرح حاج علي</t>
  </si>
  <si>
    <t>محمد ياسر قنوت</t>
  </si>
  <si>
    <t>محمد الأحمد محمد</t>
  </si>
  <si>
    <t>يحيى الاحمد</t>
  </si>
  <si>
    <t>بيان البسطاطي</t>
  </si>
  <si>
    <t>صبا المهنا</t>
  </si>
  <si>
    <t>قبلان</t>
  </si>
  <si>
    <t>عبد الرحمن شاهين</t>
  </si>
  <si>
    <t>عمار جحا</t>
  </si>
  <si>
    <t>عفاف جحا</t>
  </si>
  <si>
    <t>محمود حمدون</t>
  </si>
  <si>
    <t>نغم القطريب</t>
  </si>
  <si>
    <t>صباح الماغوط</t>
  </si>
  <si>
    <t>جميل شعار</t>
  </si>
  <si>
    <t>اديل</t>
  </si>
  <si>
    <t>هاله قاتول</t>
  </si>
  <si>
    <t>رمزيه قاسم</t>
  </si>
  <si>
    <t>فاطمه طه</t>
  </si>
  <si>
    <t>روضه الكوري</t>
  </si>
  <si>
    <t>عمر الطعمه</t>
  </si>
  <si>
    <t>علا ابو الليل</t>
  </si>
  <si>
    <t>ذكاء درويش</t>
  </si>
  <si>
    <t>خديحه خطيب</t>
  </si>
  <si>
    <t>ثراء عيسى</t>
  </si>
  <si>
    <t>مروان مؤذن</t>
  </si>
  <si>
    <t>عزه منيني</t>
  </si>
  <si>
    <t>عدنان بلله</t>
  </si>
  <si>
    <t>سمر الكردي</t>
  </si>
  <si>
    <t>سعاد منلا رسول</t>
  </si>
  <si>
    <t xml:space="preserve">ايمان  </t>
  </si>
  <si>
    <t>رغد قرقماز</t>
  </si>
  <si>
    <t>الين</t>
  </si>
  <si>
    <t>بيان غنطوس</t>
  </si>
  <si>
    <t>ايمان صوفاناتي</t>
  </si>
  <si>
    <t>انس رمضان</t>
  </si>
  <si>
    <t>لبنى المجذوب</t>
  </si>
  <si>
    <t>احمد النمر</t>
  </si>
  <si>
    <t>سميره الطحان</t>
  </si>
  <si>
    <t>هبه اليماني</t>
  </si>
  <si>
    <t>محمدعطا</t>
  </si>
  <si>
    <t>ندوه عمري</t>
  </si>
  <si>
    <t>ميرفت مقلد</t>
  </si>
  <si>
    <t>نجديه</t>
  </si>
  <si>
    <t>منتهى النعمان</t>
  </si>
  <si>
    <t>محمد الطرن</t>
  </si>
  <si>
    <t>لوهام</t>
  </si>
  <si>
    <t>جينا منصور</t>
  </si>
  <si>
    <t>لميس لاشين</t>
  </si>
  <si>
    <t>سها جمعه</t>
  </si>
  <si>
    <t>رنيم السيوفي</t>
  </si>
  <si>
    <t>راما سعده</t>
  </si>
  <si>
    <t>حمويه جمعه</t>
  </si>
  <si>
    <t>بتول الملاح</t>
  </si>
  <si>
    <t>ساندرا منصور</t>
  </si>
  <si>
    <t>محمد زهير السقطي</t>
  </si>
  <si>
    <t>محمد اياد خلوف</t>
  </si>
  <si>
    <t>غاليه الحلواني</t>
  </si>
  <si>
    <t>عبد الرحمن البقاعي</t>
  </si>
  <si>
    <t>شذى مظلوم</t>
  </si>
  <si>
    <t>حسين زينه</t>
  </si>
  <si>
    <t>محمد وسيم القباني</t>
  </si>
  <si>
    <t>رغده الدقاق</t>
  </si>
  <si>
    <t>يزن درويش</t>
  </si>
  <si>
    <t>مياس هواش</t>
  </si>
  <si>
    <t>رغداء سلمان</t>
  </si>
  <si>
    <t>محمد سامر نجيب</t>
  </si>
  <si>
    <t>بهيجه علي عبد الله</t>
  </si>
  <si>
    <t>سامر نصر</t>
  </si>
  <si>
    <t>حيات</t>
  </si>
  <si>
    <t>ضياء هلال</t>
  </si>
  <si>
    <t>يحيى جريده</t>
  </si>
  <si>
    <t>محمد الزوكاني</t>
  </si>
  <si>
    <t>فراس محمود</t>
  </si>
  <si>
    <t>عامر سنبل</t>
  </si>
  <si>
    <t>انس ابو سالم</t>
  </si>
  <si>
    <t>مرسوله الحسن غنيم</t>
  </si>
  <si>
    <t>ميسان مهرات</t>
  </si>
  <si>
    <t>باسمه جاويش</t>
  </si>
  <si>
    <t>دعاء عباس</t>
  </si>
  <si>
    <t>رنا الاحمر</t>
  </si>
  <si>
    <t>رامي البني</t>
  </si>
  <si>
    <t>انيتا سيلفيا ساندر</t>
  </si>
  <si>
    <t>راما القزاز</t>
  </si>
  <si>
    <t>دعاء كلش</t>
  </si>
  <si>
    <t>ريبال حنا</t>
  </si>
  <si>
    <t>احمد السمان</t>
  </si>
  <si>
    <t>رنا حبوباتي</t>
  </si>
  <si>
    <t>قمر سكري</t>
  </si>
  <si>
    <t>وائل مروان</t>
  </si>
  <si>
    <t>رضيه</t>
  </si>
  <si>
    <t>مديحه محمد</t>
  </si>
  <si>
    <t>عتاب عصفور</t>
  </si>
  <si>
    <t>شكريه دخل الله</t>
  </si>
  <si>
    <t>محمد يحيى صافي</t>
  </si>
  <si>
    <t>ربا دحدل</t>
  </si>
  <si>
    <t>دعاء هرموش</t>
  </si>
  <si>
    <t>محمد رامز سرميني</t>
  </si>
  <si>
    <t>سماح قاسم</t>
  </si>
  <si>
    <t>عنتر</t>
  </si>
  <si>
    <t>الاء الزحيلي</t>
  </si>
  <si>
    <t>مجد الحلقي</t>
  </si>
  <si>
    <t>خديجه الجباوي</t>
  </si>
  <si>
    <t>محمود البقاعي</t>
  </si>
  <si>
    <t>محمد وجيه المرابط</t>
  </si>
  <si>
    <t>محمد هلال العظمه</t>
  </si>
  <si>
    <t>سلمه تكريتي</t>
  </si>
  <si>
    <t>اسامه الزايد</t>
  </si>
  <si>
    <t>ايهم بدير</t>
  </si>
  <si>
    <t>خانم حماده</t>
  </si>
  <si>
    <t>محمد السلامات</t>
  </si>
  <si>
    <t>محمد ماهر روماني</t>
  </si>
  <si>
    <t>محمد يزن الحمصي</t>
  </si>
  <si>
    <t>محمد مطامير</t>
  </si>
  <si>
    <t>حسن دراج</t>
  </si>
  <si>
    <t>نسرين الشلي</t>
  </si>
  <si>
    <t>رولا النحلاوي</t>
  </si>
  <si>
    <t>امين سعد الله</t>
  </si>
  <si>
    <t>جانيت الجمل</t>
  </si>
  <si>
    <t>جوزفين ندروس</t>
  </si>
  <si>
    <t>ميساء فخري</t>
  </si>
  <si>
    <t>لارا الحلبي</t>
  </si>
  <si>
    <t>ضياء صيموعه</t>
  </si>
  <si>
    <t>انجال</t>
  </si>
  <si>
    <t>رهام غويش</t>
  </si>
  <si>
    <t>ايمن ملحم</t>
  </si>
  <si>
    <t>سلوة</t>
  </si>
  <si>
    <t>بشر الخطيب</t>
  </si>
  <si>
    <t>نور الدين غفري</t>
  </si>
  <si>
    <t>مرسيل الدخيل</t>
  </si>
  <si>
    <t>رنيه</t>
  </si>
  <si>
    <t>رياض قنبر</t>
  </si>
  <si>
    <t>زياد طه</t>
  </si>
  <si>
    <t>عثمانه مضاويه</t>
  </si>
  <si>
    <t>حسن النجار</t>
  </si>
  <si>
    <t>لينده طليعه</t>
  </si>
  <si>
    <t>نسرين السروجي</t>
  </si>
  <si>
    <t>هيثم مصطفى</t>
  </si>
  <si>
    <t>حليمه خمسان</t>
  </si>
  <si>
    <t>طارق زاعور</t>
  </si>
  <si>
    <t>عهد الامعري</t>
  </si>
  <si>
    <t>ميس نور الدين</t>
  </si>
  <si>
    <t>عبد الرحمن قوقس</t>
  </si>
  <si>
    <t>سليمان قاسم</t>
  </si>
  <si>
    <t>رامي الذيبان</t>
  </si>
  <si>
    <t>دعاء كحلوس</t>
  </si>
  <si>
    <t>وسيم خليل</t>
  </si>
  <si>
    <t>صافي شوشره</t>
  </si>
  <si>
    <t>مريم شرشار</t>
  </si>
  <si>
    <t>خالد الخصي</t>
  </si>
  <si>
    <t>حفيظه خصي</t>
  </si>
  <si>
    <t>محمد شيخ اوغلي</t>
  </si>
  <si>
    <t>مها طعمه</t>
  </si>
  <si>
    <t>محمد سليم زيدان</t>
  </si>
  <si>
    <t>محمد خير قتلان</t>
  </si>
  <si>
    <t>كنان الحلبي</t>
  </si>
  <si>
    <t>نائله عمر</t>
  </si>
  <si>
    <t>صباح ابو زيتون</t>
  </si>
  <si>
    <t>عدنان شيخ الشباب</t>
  </si>
  <si>
    <t>باسل سلامه</t>
  </si>
  <si>
    <t>ميساء بيضون</t>
  </si>
  <si>
    <t>محمد يزن الخطيب</t>
  </si>
  <si>
    <t>محمد بدرالدين</t>
  </si>
  <si>
    <t>مازن الحافي</t>
  </si>
  <si>
    <t>فهد العنيني</t>
  </si>
  <si>
    <t>شعاع</t>
  </si>
  <si>
    <t>ثائر ابو خميس</t>
  </si>
  <si>
    <t>يزن حسن</t>
  </si>
  <si>
    <t>محمود بستاني عيد</t>
  </si>
  <si>
    <t>محمد قاسم عاشور</t>
  </si>
  <si>
    <t>محمد صياح الخباز</t>
  </si>
  <si>
    <t>اسامه عاشور</t>
  </si>
  <si>
    <t>منى رنكو</t>
  </si>
  <si>
    <t>احمد التنبكجي</t>
  </si>
  <si>
    <t>محمد اسامة</t>
  </si>
  <si>
    <t>ياسين الديب</t>
  </si>
  <si>
    <t>محمد نور اليسقي</t>
  </si>
  <si>
    <t>منيره يونس</t>
  </si>
  <si>
    <t>محمد عدنان النجار</t>
  </si>
  <si>
    <t>احمد زيدان</t>
  </si>
  <si>
    <t>محمد انس الحموي الاشقر</t>
  </si>
  <si>
    <t>اسامه قشقو</t>
  </si>
  <si>
    <t>شفيق المليح</t>
  </si>
  <si>
    <t>ليلاس المرعشلي</t>
  </si>
  <si>
    <t>هاني عبدو</t>
  </si>
  <si>
    <t>محمد الفلاح</t>
  </si>
  <si>
    <t>فراس سعده</t>
  </si>
  <si>
    <t>محمد دريد زين الدين</t>
  </si>
  <si>
    <t>رشا شواهين</t>
  </si>
  <si>
    <t>دعاء جاويش</t>
  </si>
  <si>
    <t>امنه الشيخ</t>
  </si>
  <si>
    <t>مؤيد الحوري</t>
  </si>
  <si>
    <t>فرزات ديراني</t>
  </si>
  <si>
    <t>غزوان الحمود</t>
  </si>
  <si>
    <t>راضي</t>
  </si>
  <si>
    <t>وسيم شبعانيه</t>
  </si>
  <si>
    <t>محمد نعيم البارودي</t>
  </si>
  <si>
    <t>شيرين عيسى</t>
  </si>
  <si>
    <t>سلام شعيريه</t>
  </si>
  <si>
    <t>محمد جميل محمود</t>
  </si>
  <si>
    <t>انس الحسين</t>
  </si>
  <si>
    <t>منار خليل</t>
  </si>
  <si>
    <t>محمد محمد</t>
  </si>
  <si>
    <t>رهف تللو</t>
  </si>
  <si>
    <t>منير حميدي</t>
  </si>
  <si>
    <t>مامون ابو العز</t>
  </si>
  <si>
    <t>سلوى غنوم</t>
  </si>
  <si>
    <t>لجين حداد</t>
  </si>
  <si>
    <t>احمد ماهر</t>
  </si>
  <si>
    <t>رائده خزنه</t>
  </si>
  <si>
    <t>هبه صدقه</t>
  </si>
  <si>
    <t>نده</t>
  </si>
  <si>
    <t>أماني البيضا</t>
  </si>
  <si>
    <t>هيام انبوشه</t>
  </si>
  <si>
    <t>كوثر دياب</t>
  </si>
  <si>
    <t>مريم نقرش</t>
  </si>
  <si>
    <t>وسام رشدان</t>
  </si>
  <si>
    <t>فاطمه سليمان</t>
  </si>
  <si>
    <t>جرير شحود</t>
  </si>
  <si>
    <t>رسميه جبر</t>
  </si>
  <si>
    <t>ثائر الجلاد</t>
  </si>
  <si>
    <t>راغدة مرتضى</t>
  </si>
  <si>
    <t>فاطمه السليمان</t>
  </si>
  <si>
    <t>فرحه</t>
  </si>
  <si>
    <t>محمود الطبجي</t>
  </si>
  <si>
    <t>امل جوده</t>
  </si>
  <si>
    <t>فهد القاضي</t>
  </si>
  <si>
    <t>أمل رباح</t>
  </si>
  <si>
    <t>محمد فايز شيخ الارض</t>
  </si>
  <si>
    <t>عبير الكردى</t>
  </si>
  <si>
    <t>ولاء فلاح</t>
  </si>
  <si>
    <t>منى بكور</t>
  </si>
  <si>
    <t>الهام العم</t>
  </si>
  <si>
    <t>سامر تقوى</t>
  </si>
  <si>
    <t>يوسف حجيج</t>
  </si>
  <si>
    <t>غصون الحاج حسين</t>
  </si>
  <si>
    <t>سماره عريعر</t>
  </si>
  <si>
    <t>مرام ملحم</t>
  </si>
  <si>
    <t>عقبه قدوره</t>
  </si>
  <si>
    <t>رنده الشايب</t>
  </si>
  <si>
    <t>اروى ظاظا</t>
  </si>
  <si>
    <t>ريم حمدو الناصر</t>
  </si>
  <si>
    <t>امل اسامي</t>
  </si>
  <si>
    <t>رسميه عبد الهادي</t>
  </si>
  <si>
    <t>يمان الخاير</t>
  </si>
  <si>
    <t>قحطان</t>
  </si>
  <si>
    <t>سحر النابلسي</t>
  </si>
  <si>
    <t>محمد حسان</t>
  </si>
  <si>
    <t>رماح السوادي</t>
  </si>
  <si>
    <t>محمد كمي</t>
  </si>
  <si>
    <t>حسين المرعي</t>
  </si>
  <si>
    <t>هناء مرعي</t>
  </si>
  <si>
    <t>منهل عوض</t>
  </si>
  <si>
    <t>احمد كنعان</t>
  </si>
  <si>
    <t>عمر رحال</t>
  </si>
  <si>
    <t>حسن نزهت</t>
  </si>
  <si>
    <t>بشرى سعده</t>
  </si>
  <si>
    <t>فرح دحدل</t>
  </si>
  <si>
    <t>عازر</t>
  </si>
  <si>
    <t>هنيه العساف</t>
  </si>
  <si>
    <t>مجد طه</t>
  </si>
  <si>
    <t>عهد غبيس</t>
  </si>
  <si>
    <t>رهف شيخو</t>
  </si>
  <si>
    <t>افريقيا</t>
  </si>
  <si>
    <t>راما نجم</t>
  </si>
  <si>
    <t>ياسين المشعوت</t>
  </si>
  <si>
    <t>رشيقه عبد المنعم</t>
  </si>
  <si>
    <t>احمد متيش</t>
  </si>
  <si>
    <t>محمد فارس مطر</t>
  </si>
  <si>
    <t>يوسف عرفه</t>
  </si>
  <si>
    <t>ياسمين العلي</t>
  </si>
  <si>
    <t>بعثيه</t>
  </si>
  <si>
    <t>مريم داوود</t>
  </si>
  <si>
    <t>لما خطاب</t>
  </si>
  <si>
    <t>لطيفه عطا</t>
  </si>
  <si>
    <t>اديبه الزيلع</t>
  </si>
  <si>
    <t>ريم هاشم</t>
  </si>
  <si>
    <t>حسام بدر</t>
  </si>
  <si>
    <t>جرعه</t>
  </si>
  <si>
    <t>اديب معلا</t>
  </si>
  <si>
    <t>نظميه نعمان</t>
  </si>
  <si>
    <t>ريم محمد الاسماعيل</t>
  </si>
  <si>
    <t>مرام غره</t>
  </si>
  <si>
    <t>فريال السقا</t>
  </si>
  <si>
    <t>احمد البيطار</t>
  </si>
  <si>
    <t>محاسن الحمصي العطار</t>
  </si>
  <si>
    <t>عبد الكريم الاوتاني</t>
  </si>
  <si>
    <t>فاديا نور الدين</t>
  </si>
  <si>
    <t>حوريه العليوي</t>
  </si>
  <si>
    <t>بلال بكر</t>
  </si>
  <si>
    <t>احمد برمو</t>
  </si>
  <si>
    <t>همام جوهره</t>
  </si>
  <si>
    <t>عتوك ابو قاسم</t>
  </si>
  <si>
    <t>اناس بعلبكي</t>
  </si>
  <si>
    <t>هبه حمصي</t>
  </si>
  <si>
    <t>مجد مغلاجي</t>
  </si>
  <si>
    <t>البير</t>
  </si>
  <si>
    <t>نابغه ادريس</t>
  </si>
  <si>
    <t>احمد باكير</t>
  </si>
  <si>
    <t>روعة</t>
  </si>
  <si>
    <t>نور عجور</t>
  </si>
  <si>
    <t>بيان شقالو</t>
  </si>
  <si>
    <t>رهف منصور المصري</t>
  </si>
  <si>
    <t>ايناس كيوان</t>
  </si>
  <si>
    <t>الاء الاسدي</t>
  </si>
  <si>
    <t>دانيا زرزور</t>
  </si>
  <si>
    <t>محمدمازن</t>
  </si>
  <si>
    <t>شهيره سره</t>
  </si>
  <si>
    <t>احمد كحيل</t>
  </si>
  <si>
    <t>يسرى علاء الدين</t>
  </si>
  <si>
    <t>محمد هشام العوا</t>
  </si>
  <si>
    <t>عاصم الاحمر</t>
  </si>
  <si>
    <t>لطيفه الصمل</t>
  </si>
  <si>
    <t>شذى الاحمر</t>
  </si>
  <si>
    <t>دعاء بصبوص</t>
  </si>
  <si>
    <t>رقيه عليل</t>
  </si>
  <si>
    <t>مزين بوابيجي</t>
  </si>
  <si>
    <t>بيان عقيد</t>
  </si>
  <si>
    <t>جوليانا الحلح</t>
  </si>
  <si>
    <t>منار مفضي</t>
  </si>
  <si>
    <t>عيسى صارم</t>
  </si>
  <si>
    <t>ضاحي</t>
  </si>
  <si>
    <t>اسماء كيكي</t>
  </si>
  <si>
    <t>ولاء المهدي</t>
  </si>
  <si>
    <t>احمدعمران</t>
  </si>
  <si>
    <t>لؤي درويش</t>
  </si>
  <si>
    <t>ابتسام حريز</t>
  </si>
  <si>
    <t>ليندا ضوا</t>
  </si>
  <si>
    <t>رشا تلاوي</t>
  </si>
  <si>
    <t>سالي الطير</t>
  </si>
  <si>
    <t>سوزان السيروان</t>
  </si>
  <si>
    <t>رائد ابوحمره</t>
  </si>
  <si>
    <t>قتيبه العماطوري</t>
  </si>
  <si>
    <t>مادلين</t>
  </si>
  <si>
    <t>محمد الشحاده</t>
  </si>
  <si>
    <t>ضحى الروماني</t>
  </si>
  <si>
    <t>سهى كلش</t>
  </si>
  <si>
    <t>احمد رفيق</t>
  </si>
  <si>
    <t>نفيسه</t>
  </si>
  <si>
    <t>وليد نبهان</t>
  </si>
  <si>
    <t>سوسن المدني</t>
  </si>
  <si>
    <t>صفا الموصللي</t>
  </si>
  <si>
    <t>دعاء رجب</t>
  </si>
  <si>
    <t>انس السيد</t>
  </si>
  <si>
    <t>عاطفه مالو</t>
  </si>
  <si>
    <t>احمد الرفاعي</t>
  </si>
  <si>
    <t>شرعيه</t>
  </si>
  <si>
    <t>عدي الصلخدي</t>
  </si>
  <si>
    <t>فضيله الرجب</t>
  </si>
  <si>
    <t>اماني والي</t>
  </si>
  <si>
    <t>وسام دبوس</t>
  </si>
  <si>
    <t>منتهى دبوس</t>
  </si>
  <si>
    <t>ميسانا ميوسى</t>
  </si>
  <si>
    <t>ابراهيم عثمان</t>
  </si>
  <si>
    <t>زياد علي</t>
  </si>
  <si>
    <t>ضياء الدين سلامه</t>
  </si>
  <si>
    <t>شملكان</t>
  </si>
  <si>
    <t>احمد علي</t>
  </si>
  <si>
    <t>صلاح عبد ربه</t>
  </si>
  <si>
    <t>مناف جبر</t>
  </si>
  <si>
    <t>احمد نعيمي</t>
  </si>
  <si>
    <t>هيف ايوبي</t>
  </si>
  <si>
    <t>محمود دركش</t>
  </si>
  <si>
    <t>فتحيه ديب</t>
  </si>
  <si>
    <t>غيث طيب</t>
  </si>
  <si>
    <t>طوني سلوم</t>
  </si>
  <si>
    <t>رواد قريط</t>
  </si>
  <si>
    <t>منار نايفه</t>
  </si>
  <si>
    <t>محمد حتاحت</t>
  </si>
  <si>
    <t>عمار سمني</t>
  </si>
  <si>
    <t>راغب شيخ</t>
  </si>
  <si>
    <t>حنا سعاده</t>
  </si>
  <si>
    <t>علي علي الابرص</t>
  </si>
  <si>
    <t>مريم حمدوش</t>
  </si>
  <si>
    <t>روان الزين الرفاعي</t>
  </si>
  <si>
    <t>مريم ابو ذراع</t>
  </si>
  <si>
    <t>خليل فرانز</t>
  </si>
  <si>
    <t>نجم</t>
  </si>
  <si>
    <t>امجد ابراهيم</t>
  </si>
  <si>
    <t>هبه اللبنى</t>
  </si>
  <si>
    <t>مروه الخياط</t>
  </si>
  <si>
    <t>سحبان</t>
  </si>
  <si>
    <t>مروه الاطرش</t>
  </si>
  <si>
    <t>مرح الحريري</t>
  </si>
  <si>
    <t>محمد شريح</t>
  </si>
  <si>
    <t>حلمي</t>
  </si>
  <si>
    <t>لاره كمون</t>
  </si>
  <si>
    <t>غاليه هدروس</t>
  </si>
  <si>
    <t>عبد المنعم القصاب</t>
  </si>
  <si>
    <t>عائشه محمد محمد كبير</t>
  </si>
  <si>
    <t>سماح غنيم</t>
  </si>
  <si>
    <t>ساره المغربي</t>
  </si>
  <si>
    <t>ريما الصفدي</t>
  </si>
  <si>
    <t>رواد غميض</t>
  </si>
  <si>
    <t>محمد فلاح شاميه</t>
  </si>
  <si>
    <t>محمد ضبعان</t>
  </si>
  <si>
    <t>كرام دندن</t>
  </si>
  <si>
    <t>نخله</t>
  </si>
  <si>
    <t>عمر جوده</t>
  </si>
  <si>
    <t>صفا انجق</t>
  </si>
  <si>
    <t>سلام كريزان</t>
  </si>
  <si>
    <t>ريم ابو عاصي</t>
  </si>
  <si>
    <t>رزان بعاج</t>
  </si>
  <si>
    <t>راما البزره</t>
  </si>
  <si>
    <t>دانيا الميداني</t>
  </si>
  <si>
    <t>حيدر خير بك</t>
  </si>
  <si>
    <t>حسام همشري</t>
  </si>
  <si>
    <t>ايه علايا</t>
  </si>
  <si>
    <t>اياد ابو زيتون</t>
  </si>
  <si>
    <t>احمد اسعد</t>
  </si>
  <si>
    <t>لجين المنجد</t>
  </si>
  <si>
    <t>سعاد البزره</t>
  </si>
  <si>
    <t>ساره ابو شام</t>
  </si>
  <si>
    <t>زهراء الرياحي</t>
  </si>
  <si>
    <t xml:space="preserve">شيرين </t>
  </si>
  <si>
    <t>باسل قريط</t>
  </si>
  <si>
    <t>ايوب الشوكاني</t>
  </si>
  <si>
    <t>روضه صفر</t>
  </si>
  <si>
    <t>ديمه قشلان</t>
  </si>
  <si>
    <t>محمد ممتاز</t>
  </si>
  <si>
    <t>الاء الفقير</t>
  </si>
  <si>
    <t>محمد رضا راضيه</t>
  </si>
  <si>
    <t>راني زحلاوي</t>
  </si>
  <si>
    <t>اياد الجندلي</t>
  </si>
  <si>
    <t>فادي غزاوي</t>
  </si>
  <si>
    <t>غصون النجار</t>
  </si>
  <si>
    <t>فؤاد السيقلي</t>
  </si>
  <si>
    <t>ربى عزام</t>
  </si>
  <si>
    <t>بلال عنزي</t>
  </si>
  <si>
    <t>قحطان احمد</t>
  </si>
  <si>
    <t>ريم اللحام</t>
  </si>
  <si>
    <t>دعاء حديد</t>
  </si>
  <si>
    <t>غياث العضل</t>
  </si>
  <si>
    <t>وائل حمودي</t>
  </si>
  <si>
    <t>مها الشمالي</t>
  </si>
  <si>
    <t>سليمان ابو زيدان</t>
  </si>
  <si>
    <t>نزهه موسى</t>
  </si>
  <si>
    <t>امينه علي</t>
  </si>
  <si>
    <t>فراس ابو زيدان</t>
  </si>
  <si>
    <t>غيداء فلوح</t>
  </si>
  <si>
    <t>عهد البهلول</t>
  </si>
  <si>
    <t>رائيده</t>
  </si>
  <si>
    <t>محمد شفيق زوربا</t>
  </si>
  <si>
    <t>شاديه اكتع</t>
  </si>
  <si>
    <t>محمد خلدون عدي</t>
  </si>
  <si>
    <t>احمد ابو الخير</t>
  </si>
  <si>
    <t>محمود زرافه</t>
  </si>
  <si>
    <t>وفاء طعمه</t>
  </si>
  <si>
    <t>لينه الملاح</t>
  </si>
  <si>
    <t>عبد اللطيف الحمراوي</t>
  </si>
  <si>
    <t>علاء ابو قويدر</t>
  </si>
  <si>
    <t>ليلى عادلي</t>
  </si>
  <si>
    <t>سلمه زند الحديد</t>
  </si>
  <si>
    <t>محمد الشربجي</t>
  </si>
  <si>
    <t>روضه البيطار</t>
  </si>
  <si>
    <t>لميس مضرب</t>
  </si>
  <si>
    <t>محمد رضوان الداغستاني</t>
  </si>
  <si>
    <t>ديانا خيزران</t>
  </si>
  <si>
    <t>حسن القاسمي</t>
  </si>
  <si>
    <t>كنانه مبارك</t>
  </si>
  <si>
    <t>ايمن الفيومي</t>
  </si>
  <si>
    <t>علا القوتلي</t>
  </si>
  <si>
    <t>محمد عادل قدادو</t>
  </si>
  <si>
    <t>محمد الهيمد</t>
  </si>
  <si>
    <t>ايمان السيد عبيد</t>
  </si>
  <si>
    <t>نور امين</t>
  </si>
  <si>
    <t>ايهم اسعد</t>
  </si>
  <si>
    <t>جلال سعد الدين</t>
  </si>
  <si>
    <t>عبدالمجيد</t>
  </si>
  <si>
    <t>بسمه الابراهيم</t>
  </si>
  <si>
    <t>عبد الموله العوض</t>
  </si>
  <si>
    <t>مامه</t>
  </si>
  <si>
    <t>بشار العباس</t>
  </si>
  <si>
    <t>عبد الرحمن شربجي</t>
  </si>
  <si>
    <t>مها طبوش</t>
  </si>
  <si>
    <t>احمد مطر</t>
  </si>
  <si>
    <t>تمام دواره</t>
  </si>
  <si>
    <t>مجد دواره</t>
  </si>
  <si>
    <t>عبد الله الرفاعي</t>
  </si>
  <si>
    <t>نعيم سنديان</t>
  </si>
  <si>
    <t>محمد بسام طانه</t>
  </si>
  <si>
    <t>ميساء الدمني</t>
  </si>
  <si>
    <t>الاء الشبلي</t>
  </si>
  <si>
    <t>ثابت حجازي</t>
  </si>
  <si>
    <t>ايات كحلوس</t>
  </si>
  <si>
    <t>سالي الداري</t>
  </si>
  <si>
    <t>راميا سليمان</t>
  </si>
  <si>
    <t>عمر مطرزه</t>
  </si>
  <si>
    <t>سوزان بجبوج</t>
  </si>
  <si>
    <t>الاء قدور</t>
  </si>
  <si>
    <t>فريحه</t>
  </si>
  <si>
    <t>سناء علي</t>
  </si>
  <si>
    <t>ايلينا يوسف</t>
  </si>
  <si>
    <t>هيا الصالح</t>
  </si>
  <si>
    <t>فلك جمعه</t>
  </si>
  <si>
    <t>بدرية</t>
  </si>
  <si>
    <t>علاء الخطيب</t>
  </si>
  <si>
    <t>توفيق شربا</t>
  </si>
  <si>
    <t>ايلين شلهوب</t>
  </si>
  <si>
    <t>اسراء الطحان</t>
  </si>
  <si>
    <t>وسام قباني</t>
  </si>
  <si>
    <t>مرام توتونجي</t>
  </si>
  <si>
    <t>مطيعه الرفاعي</t>
  </si>
  <si>
    <t>عبد المجيد كحيل</t>
  </si>
  <si>
    <t>طلال عامر</t>
  </si>
  <si>
    <t>زينب نصره</t>
  </si>
  <si>
    <t>رانيا نصره</t>
  </si>
  <si>
    <t>روان الورور</t>
  </si>
  <si>
    <t>حسن شاهين</t>
  </si>
  <si>
    <t>امين اليمني</t>
  </si>
  <si>
    <t>سعادت</t>
  </si>
  <si>
    <t>احمد مصري</t>
  </si>
  <si>
    <t>منال نقرش</t>
  </si>
  <si>
    <t>لجين النشواتي</t>
  </si>
  <si>
    <t>غنى شبيب</t>
  </si>
  <si>
    <t>رغد النعساني</t>
  </si>
  <si>
    <t>بشير حيدر</t>
  </si>
  <si>
    <t>راما محفوظ</t>
  </si>
  <si>
    <t>راما حجيج</t>
  </si>
  <si>
    <t>حسين الحميدي</t>
  </si>
  <si>
    <t>عفراء الشلبي</t>
  </si>
  <si>
    <t>سائده</t>
  </si>
  <si>
    <t>يحيى الزركلي</t>
  </si>
  <si>
    <t>هديل رستم</t>
  </si>
  <si>
    <t>مجد جديد</t>
  </si>
  <si>
    <t>سماح حمود</t>
  </si>
  <si>
    <t>محمد حسن معتوق</t>
  </si>
  <si>
    <t>هديه حموده</t>
  </si>
  <si>
    <t>سمير المبخر</t>
  </si>
  <si>
    <t>بيان علاوي</t>
  </si>
  <si>
    <t>مدين العرجه</t>
  </si>
  <si>
    <t>اسراء مصطفى</t>
  </si>
  <si>
    <t>محمد ايهم سكر</t>
  </si>
  <si>
    <t>محمد خيري</t>
  </si>
  <si>
    <t>هديل الدالاتي</t>
  </si>
  <si>
    <t>منى الشلبي</t>
  </si>
  <si>
    <t>محمود بنيان</t>
  </si>
  <si>
    <t>فاطمه الحمصي</t>
  </si>
  <si>
    <t>سالي الصعيدي</t>
  </si>
  <si>
    <t>فاتن حمصي</t>
  </si>
  <si>
    <t>خالد ابو سعيد</t>
  </si>
  <si>
    <t>هبة القصار بني المرجة</t>
  </si>
  <si>
    <t>ريما شمعه</t>
  </si>
  <si>
    <t>بشيره شمعه</t>
  </si>
  <si>
    <t>كوثر معمو هلاوي</t>
  </si>
  <si>
    <t>زينب زيتي</t>
  </si>
  <si>
    <t>حسين شرف الدين</t>
  </si>
  <si>
    <t>تهاني الخولاني</t>
  </si>
  <si>
    <t>سماح الشربجي المزيك</t>
  </si>
  <si>
    <t>ابراهيم نصر</t>
  </si>
  <si>
    <t>مروه الجارح</t>
  </si>
  <si>
    <t>محمد عمر دويدي</t>
  </si>
  <si>
    <t>لمى السروجي</t>
  </si>
  <si>
    <t>هوازن اسماعيل</t>
  </si>
  <si>
    <t>رهام المصري</t>
  </si>
  <si>
    <t>رنيم فلاحه</t>
  </si>
  <si>
    <t>اوس صبح</t>
  </si>
  <si>
    <t>محمد رياض الحموي</t>
  </si>
  <si>
    <t>امنه همج</t>
  </si>
  <si>
    <t>نيرمين داود</t>
  </si>
  <si>
    <t>ميمونه الشعبي</t>
  </si>
  <si>
    <t>طارق الاوس</t>
  </si>
  <si>
    <t>شهد المحيلي</t>
  </si>
  <si>
    <t>تغريد العلي</t>
  </si>
  <si>
    <t>بشر القادري</t>
  </si>
  <si>
    <t>محمود البرادعي</t>
  </si>
  <si>
    <t>وفاء شلغين</t>
  </si>
  <si>
    <t>حرب</t>
  </si>
  <si>
    <t>نسرين نوح</t>
  </si>
  <si>
    <t>نادره عقيله</t>
  </si>
  <si>
    <t>محمد كساب</t>
  </si>
  <si>
    <t>محمد داري</t>
  </si>
  <si>
    <t>علا الكردي</t>
  </si>
  <si>
    <t>اسراء كحلوس</t>
  </si>
  <si>
    <t>محمود الصالح</t>
  </si>
  <si>
    <t>محمد احمد</t>
  </si>
  <si>
    <t>غنى غازي</t>
  </si>
  <si>
    <t>عبد الرحمن ابو حوش</t>
  </si>
  <si>
    <t>بسينه</t>
  </si>
  <si>
    <t>رنيم سلام</t>
  </si>
  <si>
    <t>عبدالسلام</t>
  </si>
  <si>
    <t>هيام سلام</t>
  </si>
  <si>
    <t>حمزه الوني</t>
  </si>
  <si>
    <t>حسان مخلوف</t>
  </si>
  <si>
    <t>جعفر عاصي</t>
  </si>
  <si>
    <t>محمد فادي توبان</t>
  </si>
  <si>
    <t>رهف شقللي</t>
  </si>
  <si>
    <t>فادي بشر</t>
  </si>
  <si>
    <t>علي الدقر</t>
  </si>
  <si>
    <t>نفن</t>
  </si>
  <si>
    <t>فرح شيخه</t>
  </si>
  <si>
    <t>دارين البقاعي</t>
  </si>
  <si>
    <t>ايه الرحمن الصباغ</t>
  </si>
  <si>
    <t>احمد قطه</t>
  </si>
  <si>
    <t>احمد الكنجي</t>
  </si>
  <si>
    <t>محمد صلاح</t>
  </si>
  <si>
    <t>عدي حجازي</t>
  </si>
  <si>
    <t>بثينه الحسين</t>
  </si>
  <si>
    <t>ابراهيم المنجد</t>
  </si>
  <si>
    <t>اياد الغازي</t>
  </si>
  <si>
    <t>محمد علاء غبور</t>
  </si>
  <si>
    <t>تقى طيبه</t>
  </si>
  <si>
    <t>محمد نزار سليلو</t>
  </si>
  <si>
    <t>ماسه قسومه</t>
  </si>
  <si>
    <t>روزين</t>
  </si>
  <si>
    <t>غاده بريك هنيدي</t>
  </si>
  <si>
    <t>انس الكركي</t>
  </si>
  <si>
    <t>محمد الخاناتي</t>
  </si>
  <si>
    <t>جمانه مجركش</t>
  </si>
  <si>
    <t>صفاء حربجي</t>
  </si>
  <si>
    <t>وسام عيدو</t>
  </si>
  <si>
    <t>هناء الحسن</t>
  </si>
  <si>
    <t>محمد عمران قتلان</t>
  </si>
  <si>
    <t>محمد خير الحلبي</t>
  </si>
  <si>
    <t>كرم الصحناوي</t>
  </si>
  <si>
    <t>لبنه</t>
  </si>
  <si>
    <t>غيث مارديني</t>
  </si>
  <si>
    <t>صافي السمان</t>
  </si>
  <si>
    <t>امتياز</t>
  </si>
  <si>
    <t>سليمان ابو الهوى</t>
  </si>
  <si>
    <t>رغداء جاويش</t>
  </si>
  <si>
    <t>رزان الدقاق</t>
  </si>
  <si>
    <t>رامي بعيون</t>
  </si>
  <si>
    <t>جويل انطون</t>
  </si>
  <si>
    <t>رياض ناصر</t>
  </si>
  <si>
    <t>نور شحاده</t>
  </si>
  <si>
    <t>ملاذ عباس</t>
  </si>
  <si>
    <t>ايناس الطواشي</t>
  </si>
  <si>
    <t>وحيد حمود</t>
  </si>
  <si>
    <t>نسب</t>
  </si>
  <si>
    <t>رغد الحموي</t>
  </si>
  <si>
    <t>حلا علي</t>
  </si>
  <si>
    <t>حسان الطحاوي</t>
  </si>
  <si>
    <t>شمسيه</t>
  </si>
  <si>
    <t>جميله بوزغه</t>
  </si>
  <si>
    <t>محمد اديب السيدا</t>
  </si>
  <si>
    <t>رشا الخليلي</t>
  </si>
  <si>
    <t>ايه مخزوم</t>
  </si>
  <si>
    <t>ايمان برغوث</t>
  </si>
  <si>
    <t>انس سليمان</t>
  </si>
  <si>
    <t>علي قارصلي</t>
  </si>
  <si>
    <t>جمال العقاد</t>
  </si>
  <si>
    <t>رنا شريف</t>
  </si>
  <si>
    <t>عروة زنكلو</t>
  </si>
  <si>
    <t>فطوم شحادة</t>
  </si>
  <si>
    <t>يمان الخطيب</t>
  </si>
  <si>
    <t>منار كرباج</t>
  </si>
  <si>
    <t>محمد عمار جريده</t>
  </si>
  <si>
    <t>عهد ازريق</t>
  </si>
  <si>
    <t>علا منذر</t>
  </si>
  <si>
    <t>سها الدوماني</t>
  </si>
  <si>
    <t>امون</t>
  </si>
  <si>
    <t>ربا فهد</t>
  </si>
  <si>
    <t>حنين كركوتلي</t>
  </si>
  <si>
    <t>هديل ابا</t>
  </si>
  <si>
    <t>محمد ثابت</t>
  </si>
  <si>
    <t>هبه برغشه</t>
  </si>
  <si>
    <t>خطار</t>
  </si>
  <si>
    <t>جهاد سوادي</t>
  </si>
  <si>
    <t>محمود اسبيناتي</t>
  </si>
  <si>
    <t>فاطمه الدكاش</t>
  </si>
  <si>
    <t>رهف فليحان</t>
  </si>
  <si>
    <t>ركان</t>
  </si>
  <si>
    <t>سنيه</t>
  </si>
  <si>
    <t>الاء نزها</t>
  </si>
  <si>
    <t>فائده</t>
  </si>
  <si>
    <t>الاء القزه</t>
  </si>
  <si>
    <t>لطيفة</t>
  </si>
  <si>
    <t>فرح انجو</t>
  </si>
  <si>
    <t>رؤى حيبا</t>
  </si>
  <si>
    <t>حنان المصري</t>
  </si>
  <si>
    <t>حمزه حمزه</t>
  </si>
  <si>
    <t>ريدان</t>
  </si>
  <si>
    <t>اسراء تقي</t>
  </si>
  <si>
    <t>وجدان نكد</t>
  </si>
  <si>
    <t>رهف عباس</t>
  </si>
  <si>
    <t>الاء الخربوطلي</t>
  </si>
  <si>
    <t>احمد عبيد</t>
  </si>
  <si>
    <t>يوسف رستمو</t>
  </si>
  <si>
    <t>هيفاء مطر</t>
  </si>
  <si>
    <t>فرح طعمه</t>
  </si>
  <si>
    <t>لميس عبد الواحد</t>
  </si>
  <si>
    <t>جويل سلوم</t>
  </si>
  <si>
    <t>سحر الجابر</t>
  </si>
  <si>
    <t>الاء ناصر الدين</t>
  </si>
  <si>
    <t>مصطفى البوشي</t>
  </si>
  <si>
    <t>محمد مؤيد الكيلاني</t>
  </si>
  <si>
    <t>محمد برت حاج اسماعيل</t>
  </si>
  <si>
    <t>لونا</t>
  </si>
  <si>
    <t>براءه يعقوب</t>
  </si>
  <si>
    <t>علا حداد</t>
  </si>
  <si>
    <t>جهاد عرابي</t>
  </si>
  <si>
    <t>الاء سلوم</t>
  </si>
  <si>
    <t>مريم تقاله</t>
  </si>
  <si>
    <t>ايمان المسلخ</t>
  </si>
  <si>
    <t>ساره سعد</t>
  </si>
  <si>
    <t>نور الشورى</t>
  </si>
  <si>
    <t>محمد جلال منصور</t>
  </si>
  <si>
    <t>محمد مرعي</t>
  </si>
  <si>
    <t>رزان حوارنه</t>
  </si>
  <si>
    <t>هبه الصباغ الصمادي</t>
  </si>
  <si>
    <t>ليليان الخوري</t>
  </si>
  <si>
    <t>طنوس</t>
  </si>
  <si>
    <t>كلوديا</t>
  </si>
  <si>
    <t>ربا تركماني</t>
  </si>
  <si>
    <t>ازهار اسماعيل</t>
  </si>
  <si>
    <t>محمد يزن النجار</t>
  </si>
  <si>
    <t>عباده حسن</t>
  </si>
  <si>
    <t>جوزيف ابو عسلي</t>
  </si>
  <si>
    <t>محمد يمان الخطيب</t>
  </si>
  <si>
    <t>دعاء الدروبي</t>
  </si>
  <si>
    <t>فرات</t>
  </si>
  <si>
    <t>بتول كيوان</t>
  </si>
  <si>
    <t>نرمين عوده</t>
  </si>
  <si>
    <t>محمود ناصر</t>
  </si>
  <si>
    <t>هندا عدوان</t>
  </si>
  <si>
    <t>ساره الياس</t>
  </si>
  <si>
    <t>رند الحداد</t>
  </si>
  <si>
    <t>غفران برغوث</t>
  </si>
  <si>
    <t>محمد يزن ابو البرغل</t>
  </si>
  <si>
    <t>مرح اكتع</t>
  </si>
  <si>
    <t>ماهر الحصوه</t>
  </si>
  <si>
    <t>دياب عوده</t>
  </si>
  <si>
    <t>خالد الفرا</t>
  </si>
  <si>
    <t>محمد نشواتي</t>
  </si>
  <si>
    <t>عبير مقيد</t>
  </si>
  <si>
    <t>محمد عبد الناصر</t>
  </si>
  <si>
    <t>ثراء ابو شاح</t>
  </si>
  <si>
    <t>نور المبيض</t>
  </si>
  <si>
    <t>راما طبيخ</t>
  </si>
  <si>
    <t>نور سمور</t>
  </si>
  <si>
    <t>مؤيد الحلاق</t>
  </si>
  <si>
    <t>محمد نعيم بكوره</t>
  </si>
  <si>
    <t>روبه</t>
  </si>
  <si>
    <t>عمار الصعيدي</t>
  </si>
  <si>
    <t>نعمت سكر</t>
  </si>
  <si>
    <t>مروى سبسبي</t>
  </si>
  <si>
    <t>وهبي</t>
  </si>
  <si>
    <t>سالم خاطره</t>
  </si>
  <si>
    <t>مروه الشايب</t>
  </si>
  <si>
    <t>عدنان القباني</t>
  </si>
  <si>
    <t>سوسن جوبي</t>
  </si>
  <si>
    <t>محمد التيناوي</t>
  </si>
  <si>
    <t>فاطمه الون</t>
  </si>
  <si>
    <t>نجاح البيرقدار</t>
  </si>
  <si>
    <t>محمد زين العابدين غزال</t>
  </si>
  <si>
    <t>سلطان</t>
  </si>
  <si>
    <t>روان مارديني</t>
  </si>
  <si>
    <t>بيان حسن</t>
  </si>
  <si>
    <t>نظمي</t>
  </si>
  <si>
    <t>محمد احمد البحري</t>
  </si>
  <si>
    <t>رمزيه الحمزه</t>
  </si>
  <si>
    <t>حلا جواد</t>
  </si>
  <si>
    <t>ساره متعب</t>
  </si>
  <si>
    <t>ساره سيوفي</t>
  </si>
  <si>
    <t>احمد هلال</t>
  </si>
  <si>
    <t>كرم بقشول</t>
  </si>
  <si>
    <t>نظيره سمعان</t>
  </si>
  <si>
    <t>علا العسه</t>
  </si>
  <si>
    <t>جودي صالح</t>
  </si>
  <si>
    <t>لطف الله</t>
  </si>
  <si>
    <t>ايهم الشيخ</t>
  </si>
  <si>
    <t>عفراء مخلوف</t>
  </si>
  <si>
    <t>نرمين موسى</t>
  </si>
  <si>
    <t>ايه رواس</t>
  </si>
  <si>
    <t>تيماء غريب</t>
  </si>
  <si>
    <t>عبد الرحمن اللحام</t>
  </si>
  <si>
    <t>منى السابق</t>
  </si>
  <si>
    <t>منى العبد الله</t>
  </si>
  <si>
    <t>مرام الموصللي</t>
  </si>
  <si>
    <t>فطمه الكناني</t>
  </si>
  <si>
    <t>سعيد الحسن</t>
  </si>
  <si>
    <t>محمد طعان</t>
  </si>
  <si>
    <t>يزن سعيد</t>
  </si>
  <si>
    <t>رشا سقال</t>
  </si>
  <si>
    <t>محمداسامة</t>
  </si>
  <si>
    <t>اسماء عوده</t>
  </si>
  <si>
    <t>نور سكر</t>
  </si>
  <si>
    <t>بنان محفوض</t>
  </si>
  <si>
    <t>محمود العبادي</t>
  </si>
  <si>
    <t>محمد علاء الدين ضاهر</t>
  </si>
  <si>
    <t>سلمى كيوان</t>
  </si>
  <si>
    <t>رهف الدايه</t>
  </si>
  <si>
    <t>مصطفى الكناش</t>
  </si>
  <si>
    <t>مطيعه سعد الدين</t>
  </si>
  <si>
    <t>مريم تقي</t>
  </si>
  <si>
    <t>اسيل نبهاني</t>
  </si>
  <si>
    <t>نادين سكاف</t>
  </si>
  <si>
    <t>احمد ابو حمده</t>
  </si>
  <si>
    <t>ايه كبتول</t>
  </si>
  <si>
    <t>علاء سري الدين</t>
  </si>
  <si>
    <t>هبه الله سراقبي</t>
  </si>
  <si>
    <t>الاء قرطومه</t>
  </si>
  <si>
    <t>وفاء ادريس</t>
  </si>
  <si>
    <t>ردينه السماك</t>
  </si>
  <si>
    <t>لمى السايق</t>
  </si>
  <si>
    <t>نور بابا حاج</t>
  </si>
  <si>
    <t>نسرين بيبرس</t>
  </si>
  <si>
    <t>وسيلة</t>
  </si>
  <si>
    <t>محمد فاضل النمر</t>
  </si>
  <si>
    <t>لانا معروف</t>
  </si>
  <si>
    <t>لودي</t>
  </si>
  <si>
    <t>انس خباز</t>
  </si>
  <si>
    <t>عمار البحري</t>
  </si>
  <si>
    <t>فاطمه صفيه</t>
  </si>
  <si>
    <t>فاطمه المحمد</t>
  </si>
  <si>
    <t>سامر عيون</t>
  </si>
  <si>
    <t>نسرين الترك</t>
  </si>
  <si>
    <t>نعمه عوده</t>
  </si>
  <si>
    <t>عبله البشاره</t>
  </si>
  <si>
    <t>جول</t>
  </si>
  <si>
    <t>رامي العوض</t>
  </si>
  <si>
    <t>احمد غدي</t>
  </si>
  <si>
    <t>يوسف حسن</t>
  </si>
  <si>
    <t>موسى ناصر</t>
  </si>
  <si>
    <t>جوني</t>
  </si>
  <si>
    <t>شام صوفان</t>
  </si>
  <si>
    <t>حمزه زواده</t>
  </si>
  <si>
    <t>مجد خضر</t>
  </si>
  <si>
    <t>قاسم المحمد</t>
  </si>
  <si>
    <t>نغم ابراهيم</t>
  </si>
  <si>
    <t>مصطفى حماده</t>
  </si>
  <si>
    <t>محمد كردي</t>
  </si>
  <si>
    <t>لين الجعفري</t>
  </si>
  <si>
    <t>محمد فوزي</t>
  </si>
  <si>
    <t>كنان داغر</t>
  </si>
  <si>
    <t>نايلا داغر</t>
  </si>
  <si>
    <t>فادي ابو حميد</t>
  </si>
  <si>
    <t>علا كلس</t>
  </si>
  <si>
    <t>رهف مريش</t>
  </si>
  <si>
    <t>رفاه الخطيب</t>
  </si>
  <si>
    <t>راما اللبون</t>
  </si>
  <si>
    <t>هبه عيسى</t>
  </si>
  <si>
    <t>غيداء الشقوف</t>
  </si>
  <si>
    <t>بيان الحلبي</t>
  </si>
  <si>
    <t>نور المصطفى</t>
  </si>
  <si>
    <t>عائشه محسن</t>
  </si>
  <si>
    <t>شام</t>
  </si>
  <si>
    <t>مقررات السنة الرابعة (فصل أول )</t>
  </si>
  <si>
    <t>مقررات السنة الرابعة (فصل ثاني)</t>
  </si>
  <si>
    <t>عدد المقررات المسجلة للمرة الثانية</t>
  </si>
  <si>
    <t>عدد المقررات المسجلة لأكثر من مرتين</t>
  </si>
  <si>
    <t>المقررات التي يحق للطالب تسجيلها</t>
  </si>
  <si>
    <t>الفرنسية</t>
  </si>
  <si>
    <t>الإنكليزية</t>
  </si>
  <si>
    <t>الاستمارة الخاصة بتسجيل طلاب برنامج المحاسبة في الفصل الثاني للعام الدراسي 2020/2019</t>
  </si>
  <si>
    <t>المقررات المسجلة في الفصل الثاني للعام الدراسي 2019/ 2020
 (إن اختيار جميع هذه المقررات تقع على مسؤولية الطالب وهي غير قابلة للتعديل بعد ارسال إيميل التسجيل للمرة الأولى وتعد الإميلات المرسلة والمعدِّلة للاستمارة الأولى ملغاة)</t>
  </si>
  <si>
    <t>تملأ صفحة إدخال البيانات بالمعلومات المطلوبة وبشكل دقيق وصحيح</t>
  </si>
  <si>
    <t>عند اختيار المقرر تضع بجانب اسم المقرر بالعمود الأزرق رقم /1/</t>
  </si>
  <si>
    <t xml:space="preserve">بعد الإنتهاء من عملية اختيار المقررات انتقل إلى صفحة </t>
  </si>
  <si>
    <t>ذوي شهداء الجيش وقوى الأمن الداخلي والجرحى وأبنائهم وأبناء المفقودين وأزواجهم</t>
  </si>
  <si>
    <t xml:space="preserve">أعضاء نقابة المعلمين وأبنائهم والعاملين وأبنائهم المنتسبين لنقابة العمال في وزارة التعليم العالي والمؤسسات والهيئات والجامعات التابعة لها </t>
  </si>
  <si>
    <t>عناصر الجيش العربي السوري والقوات المسلحة وقوى الامن الداخلي</t>
  </si>
  <si>
    <t>الاستمارة واطبع منها أربع نسخ</t>
  </si>
  <si>
    <t>أبناؤنا الطلبة إننا بصدد تجربة تحويل  آلية العمل بمركز التعليم المفتوح في جامعة دمشق إلى العمل الإلكتروني والسعي لتخفيف الأوراق الثبوتية بما يخدم مصلحتكم وتسريع إنجاز معاملاتكم دون أي تأخير 
نرجو منكم الالتزام بالتعليمات السابقة لنجاح عملية التحويل المبدئية  وفي حال نجاحها سيتم أتمتة جميع الوثائق التي يحتاجها الطالب لتمنح له بمجرد أن يتقدم بطلبها</t>
  </si>
  <si>
    <t xml:space="preserve">دمشق </t>
  </si>
  <si>
    <t>جيرود</t>
  </si>
  <si>
    <t>الضمير</t>
  </si>
  <si>
    <t>يلدا</t>
  </si>
  <si>
    <t>صحنايا</t>
  </si>
  <si>
    <t>يعفور</t>
  </si>
  <si>
    <t>الكفر</t>
  </si>
  <si>
    <t>داريا</t>
  </si>
  <si>
    <t>جباتا الخشب</t>
  </si>
  <si>
    <t>احمديه</t>
  </si>
  <si>
    <t>القزاز</t>
  </si>
  <si>
    <t>الرياض</t>
  </si>
  <si>
    <t>رنكوس</t>
  </si>
  <si>
    <t>معضميه</t>
  </si>
  <si>
    <t>جرمانا</t>
  </si>
  <si>
    <t>خان ارنبة</t>
  </si>
  <si>
    <t>مضايا</t>
  </si>
  <si>
    <t>القطيفة</t>
  </si>
  <si>
    <t>حرستا البصل</t>
  </si>
  <si>
    <t>جديدة عرطوز</t>
  </si>
  <si>
    <t>العراقية</t>
  </si>
  <si>
    <t>سعسع</t>
  </si>
  <si>
    <t>منين</t>
  </si>
  <si>
    <t>مشفى درعا</t>
  </si>
  <si>
    <t>قارة</t>
  </si>
  <si>
    <t>اشرفية صحنايا</t>
  </si>
  <si>
    <t>الدور</t>
  </si>
  <si>
    <t>تسيل</t>
  </si>
  <si>
    <t>رحيبة</t>
  </si>
  <si>
    <t>القريتين</t>
  </si>
  <si>
    <t>يبرود</t>
  </si>
  <si>
    <t>كسوة</t>
  </si>
  <si>
    <t>قامشلي</t>
  </si>
  <si>
    <t>كسوه</t>
  </si>
  <si>
    <t>كناكر</t>
  </si>
  <si>
    <t>ابطع</t>
  </si>
  <si>
    <t>سبها</t>
  </si>
  <si>
    <t>حماه</t>
  </si>
  <si>
    <t>بقعسم</t>
  </si>
  <si>
    <t>داعل</t>
  </si>
  <si>
    <t>الدوحة</t>
  </si>
  <si>
    <t>قاره</t>
  </si>
  <si>
    <t>عسال الورد</t>
  </si>
  <si>
    <t>القريا</t>
  </si>
  <si>
    <t>سبينه</t>
  </si>
  <si>
    <t>عين ترما</t>
  </si>
  <si>
    <t>هامه</t>
  </si>
  <si>
    <t>نوى</t>
  </si>
  <si>
    <t>الحجر الأسود</t>
  </si>
  <si>
    <t>الشيخ مسكين</t>
  </si>
  <si>
    <t>رحيبه</t>
  </si>
  <si>
    <t>معضمية</t>
  </si>
  <si>
    <t>القرداحة</t>
  </si>
  <si>
    <t>مصياف</t>
  </si>
  <si>
    <t>السيدة زينب</t>
  </si>
  <si>
    <t>صما</t>
  </si>
  <si>
    <t>جباب</t>
  </si>
  <si>
    <t>سرغايا</t>
  </si>
  <si>
    <t>بصرى الشام</t>
  </si>
  <si>
    <t>راس المعرة</t>
  </si>
  <si>
    <t>بلودان</t>
  </si>
  <si>
    <t>دير علي</t>
  </si>
  <si>
    <t>المدينة المنورة</t>
  </si>
  <si>
    <t>الصنمين</t>
  </si>
  <si>
    <t>نجران</t>
  </si>
  <si>
    <t>خان دنون</t>
  </si>
  <si>
    <t>مجادل</t>
  </si>
  <si>
    <t>حزه</t>
  </si>
  <si>
    <t>الهويا</t>
  </si>
  <si>
    <t>كفر بطنا</t>
  </si>
  <si>
    <t>سبينة</t>
  </si>
  <si>
    <t>اشرفيه صحنايا</t>
  </si>
  <si>
    <t>عالقين</t>
  </si>
  <si>
    <t>اللبنانية</t>
  </si>
  <si>
    <t>الأفغانية</t>
  </si>
  <si>
    <t>قطيفة</t>
  </si>
  <si>
    <t>القبو</t>
  </si>
  <si>
    <t>الحراك</t>
  </si>
  <si>
    <t>عقربا</t>
  </si>
  <si>
    <t>جبله</t>
  </si>
  <si>
    <t>مشفى السويداء</t>
  </si>
  <si>
    <t>ابوظبي</t>
  </si>
  <si>
    <t>عدرا</t>
  </si>
  <si>
    <t>شهبا</t>
  </si>
  <si>
    <t>عرطوز</t>
  </si>
  <si>
    <t>قباسين</t>
  </si>
  <si>
    <t>زملكا</t>
  </si>
  <si>
    <t>17/3/1993</t>
  </si>
  <si>
    <t>النشابية</t>
  </si>
  <si>
    <t>20/1/1994</t>
  </si>
  <si>
    <t>مليحة</t>
  </si>
  <si>
    <t>طرابلس</t>
  </si>
  <si>
    <t>القنية</t>
  </si>
  <si>
    <t xml:space="preserve">دير عطيه </t>
  </si>
  <si>
    <t>ام رواق</t>
  </si>
  <si>
    <t>27/7/1982</t>
  </si>
  <si>
    <t>دريكيش</t>
  </si>
  <si>
    <t>زاره</t>
  </si>
  <si>
    <t>21/3/1992</t>
  </si>
  <si>
    <t>ادلب</t>
  </si>
  <si>
    <t>معرة صيدنايا</t>
  </si>
  <si>
    <t>مخيم يرموك</t>
  </si>
  <si>
    <t>جديده الخاص</t>
  </si>
  <si>
    <t>هامة</t>
  </si>
  <si>
    <t>بقين</t>
  </si>
  <si>
    <t>صفد</t>
  </si>
  <si>
    <t>المرج</t>
  </si>
  <si>
    <t>تعنيتا</t>
  </si>
  <si>
    <t>ضمير</t>
  </si>
  <si>
    <t>كحيل</t>
  </si>
  <si>
    <t>سويدا</t>
  </si>
  <si>
    <t>جده</t>
  </si>
  <si>
    <t>العانات</t>
  </si>
  <si>
    <t>عين التينه</t>
  </si>
  <si>
    <t>مسرابا</t>
  </si>
  <si>
    <t>غارية شرقية</t>
  </si>
  <si>
    <t>انخل</t>
  </si>
  <si>
    <t>11/8/19994</t>
  </si>
  <si>
    <t>حكر جب الاملس</t>
  </si>
  <si>
    <t>احمدية</t>
  </si>
  <si>
    <t>زبداني</t>
  </si>
  <si>
    <t>معرونه</t>
  </si>
  <si>
    <t>ناصرية</t>
  </si>
  <si>
    <t>اليرموك</t>
  </si>
  <si>
    <t>اللقبه</t>
  </si>
  <si>
    <t>قدسيا هامة</t>
  </si>
  <si>
    <t>أبو ظبي</t>
  </si>
  <si>
    <t>الصمنين</t>
  </si>
  <si>
    <t>مزيريب</t>
  </si>
  <si>
    <t>الرفيد</t>
  </si>
  <si>
    <t>جديده عرطوز</t>
  </si>
  <si>
    <t>معلولا</t>
  </si>
  <si>
    <t>عرى</t>
  </si>
  <si>
    <t>حفير فوقا</t>
  </si>
  <si>
    <t>قنوات</t>
  </si>
  <si>
    <t>عراجه</t>
  </si>
  <si>
    <t>الكسوة</t>
  </si>
  <si>
    <t>سويسه</t>
  </si>
  <si>
    <t>مخيم جرمانا</t>
  </si>
  <si>
    <t>صيدنايا</t>
  </si>
  <si>
    <t>اربد</t>
  </si>
  <si>
    <t>عين منين</t>
  </si>
  <si>
    <t>معضمية الشام</t>
  </si>
  <si>
    <t>جبا</t>
  </si>
  <si>
    <t>عين الفيجة</t>
  </si>
  <si>
    <t>بيت جن</t>
  </si>
  <si>
    <t>السهوه</t>
  </si>
  <si>
    <t>صبوره</t>
  </si>
  <si>
    <t>حضر</t>
  </si>
  <si>
    <t>غزلانيه</t>
  </si>
  <si>
    <t xml:space="preserve">عربين </t>
  </si>
  <si>
    <t>ديماس</t>
  </si>
  <si>
    <t xml:space="preserve">الرقة </t>
  </si>
  <si>
    <t xml:space="preserve">التل </t>
  </si>
  <si>
    <t>19/5/1999</t>
  </si>
  <si>
    <t xml:space="preserve">السويداء </t>
  </si>
  <si>
    <t>حران العواميد</t>
  </si>
  <si>
    <t>الهامة</t>
  </si>
  <si>
    <t>قطيفه</t>
  </si>
  <si>
    <t>رأس المعره</t>
  </si>
  <si>
    <t>الشارقه</t>
  </si>
  <si>
    <t>محجه</t>
  </si>
  <si>
    <t>الهيت</t>
  </si>
  <si>
    <t>دمسق</t>
  </si>
  <si>
    <t>كفتين</t>
  </si>
  <si>
    <t>التمانعة</t>
  </si>
  <si>
    <t>الفلسطينية</t>
  </si>
  <si>
    <t>الثورة</t>
  </si>
  <si>
    <t>الطيبة</t>
  </si>
  <si>
    <t>صالحية</t>
  </si>
  <si>
    <t>رساس</t>
  </si>
  <si>
    <t>خراب الشحم</t>
  </si>
  <si>
    <t>بطيحه نازحين</t>
  </si>
  <si>
    <t>سراقب</t>
  </si>
  <si>
    <t>16/4/1992</t>
  </si>
  <si>
    <t>مخيم الوافدين</t>
  </si>
  <si>
    <t>الجافعة</t>
  </si>
  <si>
    <t>المسميه</t>
  </si>
  <si>
    <t>ليبيا اجدابيا</t>
  </si>
  <si>
    <t>القضيم</t>
  </si>
  <si>
    <t>الحسكه</t>
  </si>
  <si>
    <t>شعاره</t>
  </si>
  <si>
    <t>المعضمية</t>
  </si>
  <si>
    <t>الطواحين</t>
  </si>
  <si>
    <t>الكفره</t>
  </si>
  <si>
    <t>جمله</t>
  </si>
  <si>
    <t>شغف</t>
  </si>
  <si>
    <t>العمرات</t>
  </si>
  <si>
    <t>خربة غزالة</t>
  </si>
  <si>
    <t>المشرف</t>
  </si>
  <si>
    <t>طيبة الامام</t>
  </si>
  <si>
    <t>عفرين</t>
  </si>
  <si>
    <t>دير البخت</t>
  </si>
  <si>
    <t>وادي بردى</t>
  </si>
  <si>
    <t>شفونيه</t>
  </si>
  <si>
    <t>بصير</t>
  </si>
  <si>
    <t>لاحساء</t>
  </si>
  <si>
    <t>دوير الملوعة</t>
  </si>
  <si>
    <t>تل اللوز</t>
  </si>
  <si>
    <t>21/4/1995</t>
  </si>
  <si>
    <t>كفرلاها</t>
  </si>
  <si>
    <t>الميدان</t>
  </si>
  <si>
    <t>تنورين</t>
  </si>
  <si>
    <t>طاوي</t>
  </si>
  <si>
    <t>19/1/1995</t>
  </si>
  <si>
    <t>شبعا</t>
  </si>
  <si>
    <t>27/13/1992</t>
  </si>
  <si>
    <t>السوق</t>
  </si>
  <si>
    <t>بيشه</t>
  </si>
  <si>
    <t>21/3/1996</t>
  </si>
  <si>
    <t>الطيبه</t>
  </si>
  <si>
    <t>اللقبة</t>
  </si>
  <si>
    <t>صوران</t>
  </si>
  <si>
    <t>مرمريتا</t>
  </si>
  <si>
    <t>مخيم فلسطين</t>
  </si>
  <si>
    <t>القيمرية</t>
  </si>
  <si>
    <t>دمشق الدحاديل</t>
  </si>
  <si>
    <t>قليدين</t>
  </si>
  <si>
    <t>منلا اسعد</t>
  </si>
  <si>
    <t>أشرفية صحنايا</t>
  </si>
  <si>
    <t>23/5/1989</t>
  </si>
  <si>
    <t>24/1/1991</t>
  </si>
  <si>
    <t>طرنجه</t>
  </si>
  <si>
    <t>دمشق قصاع</t>
  </si>
  <si>
    <t>بيرة كفتين</t>
  </si>
  <si>
    <t>ظهر المغر</t>
  </si>
  <si>
    <t>درنج</t>
  </si>
  <si>
    <t>ام ولد</t>
  </si>
  <si>
    <t>حفيرفوقا</t>
  </si>
  <si>
    <t>برزة</t>
  </si>
  <si>
    <t>مقلبيه</t>
  </si>
  <si>
    <t>جمرين</t>
  </si>
  <si>
    <t>عادليه</t>
  </si>
  <si>
    <t>مليحه</t>
  </si>
  <si>
    <t>طواحين</t>
  </si>
  <si>
    <t>قاسمية</t>
  </si>
  <si>
    <t>ادلب اطمة</t>
  </si>
  <si>
    <t>كفر بهم</t>
  </si>
  <si>
    <t>زاما</t>
  </si>
  <si>
    <t>الغاريه</t>
  </si>
  <si>
    <t>المناجيد</t>
  </si>
  <si>
    <t>دوير الشوا</t>
  </si>
  <si>
    <t>بكراما</t>
  </si>
  <si>
    <t>اشرفية</t>
  </si>
  <si>
    <t>الراعي</t>
  </si>
  <si>
    <t>20/11/1992</t>
  </si>
  <si>
    <t>شطحة</t>
  </si>
  <si>
    <t>كفر عويد</t>
  </si>
  <si>
    <t>جورين</t>
  </si>
  <si>
    <t>حلب - جنديرس</t>
  </si>
  <si>
    <t xml:space="preserve">الحسنية </t>
  </si>
  <si>
    <t>مشفى دما</t>
  </si>
  <si>
    <t>18/10/1992</t>
  </si>
  <si>
    <t>الخميله</t>
  </si>
  <si>
    <t>سوق وادي بردى</t>
  </si>
  <si>
    <t>مشفى دبي</t>
  </si>
  <si>
    <t>25/3/1999</t>
  </si>
  <si>
    <t>15/9/1993</t>
  </si>
  <si>
    <t>18/9/1997</t>
  </si>
  <si>
    <t xml:space="preserve">مخيم اليرموك </t>
  </si>
  <si>
    <t>25/5/1992</t>
  </si>
  <si>
    <t>29/4/1999</t>
  </si>
  <si>
    <t>15/1/2000</t>
  </si>
  <si>
    <t>سحم الجولان</t>
  </si>
  <si>
    <t>ابو دعمة</t>
  </si>
  <si>
    <t>الصبورة</t>
  </si>
  <si>
    <t>جديه</t>
  </si>
  <si>
    <t>الدريكيش</t>
  </si>
  <si>
    <t xml:space="preserve">منين </t>
  </si>
  <si>
    <t>مارع</t>
  </si>
  <si>
    <t>الكوم</t>
  </si>
  <si>
    <t>الزاهرة الجديدة</t>
  </si>
  <si>
    <t>السيده زينب</t>
  </si>
  <si>
    <t>سلمية</t>
  </si>
  <si>
    <t>باب مصلي</t>
  </si>
  <si>
    <t>الغاوي</t>
  </si>
  <si>
    <t>جبعدين</t>
  </si>
  <si>
    <t>حوار</t>
  </si>
  <si>
    <t>1/101998</t>
  </si>
  <si>
    <t>الصومعة</t>
  </si>
  <si>
    <t>اوفانيه</t>
  </si>
  <si>
    <t>17/4/1994</t>
  </si>
  <si>
    <t>خبب</t>
  </si>
  <si>
    <t>السجن</t>
  </si>
  <si>
    <t>الجيزة</t>
  </si>
  <si>
    <t>اورم الجوز</t>
  </si>
  <si>
    <t>معربليت</t>
  </si>
  <si>
    <t>الصمدانية</t>
  </si>
  <si>
    <t>سهوة بلاط</t>
  </si>
  <si>
    <t>راس العين</t>
  </si>
  <si>
    <t>جديدة الخاص</t>
  </si>
  <si>
    <t>سهوه</t>
  </si>
  <si>
    <t>بيت عانا</t>
  </si>
  <si>
    <t>22/8/1983</t>
  </si>
  <si>
    <t>مقيليبه</t>
  </si>
  <si>
    <t>الرحيبة</t>
  </si>
  <si>
    <t>الشجره</t>
  </si>
  <si>
    <t>19/6/1999</t>
  </si>
  <si>
    <t>28/3/1998</t>
  </si>
  <si>
    <t>23/5/1998</t>
  </si>
  <si>
    <t>21/7/1994</t>
  </si>
  <si>
    <t>15/1/1999</t>
  </si>
  <si>
    <t>17/4/1999</t>
  </si>
  <si>
    <t>حب نمره</t>
  </si>
  <si>
    <t>غارية غربيه</t>
  </si>
  <si>
    <t>كفرون حيدر</t>
  </si>
  <si>
    <t>حلب تونبوغا</t>
  </si>
  <si>
    <t xml:space="preserve">القامشلي </t>
  </si>
  <si>
    <t>االلاذقية</t>
  </si>
  <si>
    <t>رقم الإيقاف</t>
  </si>
  <si>
    <t>تاريخ الإيقاف</t>
  </si>
  <si>
    <t>تدوير الرسوم</t>
  </si>
  <si>
    <t>لغة الطالب في المقررات الأجنبية</t>
  </si>
  <si>
    <t>ملاحظة: لا يعد الطالب مسجلاً إلا إذا تقيد بتعليمات التسجيل كاملةً وسلَّم أوراقه إلى الدائرة المختصة، وهو مسؤول عن صحة البيانات الواردة في هذه الاستمارة</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</si>
  <si>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</si>
  <si>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</si>
  <si>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</si>
  <si>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</si>
  <si>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</si>
  <si>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</si>
  <si>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لغة الطالب</t>
  </si>
  <si>
    <t>العاملين في وزارة التعليم العالي والمؤسسات والجامعات التابعة لها وأبنائهم</t>
  </si>
  <si>
    <t>إرسال ملف الإستمارة (Excel ) عبر البريد الإلكتروني إلى العنوان التالي :
acc.ol2@damascusuniversity.edu.sy 
ويجب أن يكون موضوع الإيميل هو الرقم الامتحاني للطالب</t>
  </si>
</sst>
</file>

<file path=xl/styles.xml><?xml version="1.0" encoding="utf-8"?>
<styleSheet xmlns="http://schemas.openxmlformats.org/spreadsheetml/2006/main">
  <numFmts count="1">
    <numFmt numFmtId="164" formatCode="[$-1010000]yyyy/mm/dd;@"/>
  </numFmts>
  <fonts count="92">
    <font>
      <sz val="11"/>
      <color theme="1"/>
      <name val="Arial"/>
      <family val="2"/>
      <scheme val="minor"/>
    </font>
    <font>
      <sz val="11"/>
      <color theme="1"/>
      <name val="Arial"/>
      <family val="2"/>
      <charset val="178"/>
      <scheme val="minor"/>
    </font>
    <font>
      <b/>
      <sz val="16"/>
      <name val="Arial"/>
      <family val="2"/>
    </font>
    <font>
      <b/>
      <sz val="12"/>
      <name val="Arial"/>
      <family val="2"/>
    </font>
    <font>
      <b/>
      <sz val="12"/>
      <name val="Sakkal Majalla"/>
    </font>
    <font>
      <b/>
      <sz val="14"/>
      <name val="Arial"/>
      <family val="2"/>
    </font>
    <font>
      <b/>
      <sz val="11"/>
      <name val="Arial"/>
      <family val="2"/>
    </font>
    <font>
      <sz val="12"/>
      <name val="Arial"/>
      <family val="2"/>
    </font>
    <font>
      <sz val="14"/>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b/>
      <sz val="14"/>
      <color theme="1"/>
      <name val="Times New Roman"/>
      <family val="1"/>
      <scheme val="major"/>
    </font>
    <font>
      <sz val="1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4"/>
      <color rgb="FFFF0000"/>
      <name val="Arial"/>
      <family val="2"/>
      <scheme val="minor"/>
    </font>
    <font>
      <b/>
      <sz val="16"/>
      <color theme="1"/>
      <name val="Arial"/>
      <family val="2"/>
      <scheme val="minor"/>
    </font>
    <font>
      <sz val="14"/>
      <color theme="10"/>
      <name val="Arial"/>
      <family val="2"/>
    </font>
    <font>
      <b/>
      <sz val="14"/>
      <color theme="7" tint="0.59999389629810485"/>
      <name val="Arial"/>
      <family val="2"/>
      <scheme val="minor"/>
    </font>
    <font>
      <b/>
      <sz val="18"/>
      <color theme="1"/>
      <name val="Arial"/>
      <family val="2"/>
      <scheme val="minor"/>
    </font>
    <font>
      <b/>
      <u/>
      <sz val="12"/>
      <color theme="10"/>
      <name val="Arial"/>
      <family val="2"/>
    </font>
    <font>
      <sz val="16"/>
      <color theme="1"/>
      <name val="Arial"/>
      <family val="2"/>
      <scheme val="minor"/>
    </font>
    <font>
      <b/>
      <sz val="14"/>
      <name val="Arial"/>
      <family val="2"/>
      <scheme val="minor"/>
    </font>
    <font>
      <b/>
      <sz val="12"/>
      <color theme="0"/>
      <name val="Arial"/>
      <family val="2"/>
    </font>
    <font>
      <b/>
      <sz val="16"/>
      <color theme="0"/>
      <name val="Arial"/>
      <family val="2"/>
      <scheme val="minor"/>
    </font>
    <font>
      <sz val="12"/>
      <color theme="0"/>
      <name val="Arial"/>
      <family val="2"/>
      <scheme val="minor"/>
    </font>
    <font>
      <b/>
      <sz val="10"/>
      <color theme="0"/>
      <name val="Arial"/>
      <family val="2"/>
    </font>
    <font>
      <b/>
      <sz val="10"/>
      <color theme="1"/>
      <name val="Times New Roman"/>
      <family val="1"/>
      <scheme val="major"/>
    </font>
    <font>
      <b/>
      <sz val="8"/>
      <name val="Arial"/>
      <family val="2"/>
      <scheme val="minor"/>
    </font>
    <font>
      <b/>
      <sz val="16"/>
      <name val="Arial"/>
      <family val="2"/>
      <scheme val="minor"/>
    </font>
    <font>
      <b/>
      <sz val="11"/>
      <color theme="1"/>
      <name val="Sakkal Majalla"/>
    </font>
    <font>
      <b/>
      <sz val="11"/>
      <name val="Sakkal Majalla"/>
    </font>
    <font>
      <sz val="10"/>
      <color theme="1"/>
      <name val="Sakkal Majalla"/>
    </font>
    <font>
      <b/>
      <sz val="14"/>
      <color theme="1"/>
      <name val="Sakkal Majalla"/>
    </font>
    <font>
      <b/>
      <sz val="16"/>
      <color theme="1"/>
      <name val="Sakkal Majalla"/>
    </font>
    <font>
      <sz val="11"/>
      <color theme="1"/>
      <name val="Sakkal Majalla"/>
    </font>
    <font>
      <b/>
      <sz val="18"/>
      <color theme="1"/>
      <name val="Sakkal Majalla"/>
    </font>
    <font>
      <b/>
      <sz val="14"/>
      <color rgb="FFFF0000"/>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sz val="14"/>
      <color theme="1"/>
      <name val="Sakkal Majalla"/>
    </font>
    <font>
      <b/>
      <u/>
      <sz val="16"/>
      <color theme="0"/>
      <name val="Sakkal Majalla"/>
    </font>
    <font>
      <b/>
      <sz val="16"/>
      <color rgb="FFFF0000"/>
      <name val="Sakkal Majalla"/>
    </font>
    <font>
      <b/>
      <u/>
      <sz val="12"/>
      <color theme="10"/>
      <name val="Sakkal Majalla"/>
    </font>
    <font>
      <b/>
      <sz val="16"/>
      <color rgb="FF0070C0"/>
      <name val="Sakkal Majalla"/>
    </font>
    <font>
      <sz val="11"/>
      <name val="Sakkal Majalla"/>
    </font>
    <font>
      <b/>
      <u/>
      <sz val="12"/>
      <name val="Arial"/>
      <family val="2"/>
    </font>
    <font>
      <sz val="16"/>
      <color theme="0"/>
      <name val="Sakkal Majalla"/>
    </font>
    <font>
      <b/>
      <sz val="18"/>
      <color theme="0"/>
      <name val="Times New Roman"/>
      <family val="1"/>
      <scheme val="major"/>
    </font>
    <font>
      <b/>
      <sz val="16"/>
      <color theme="8" tint="-0.499984740745262"/>
      <name val="Arial"/>
      <family val="2"/>
      <scheme val="minor"/>
    </font>
    <font>
      <b/>
      <sz val="12"/>
      <color rgb="FFC00000"/>
      <name val="Arial"/>
      <family val="2"/>
    </font>
    <font>
      <b/>
      <sz val="11"/>
      <color rgb="FF0070C0"/>
      <name val="Sakkal Majalla"/>
    </font>
    <font>
      <sz val="12"/>
      <color theme="1"/>
      <name val="Sakkal Majalla"/>
    </font>
    <font>
      <b/>
      <sz val="10"/>
      <name val="Sakkal Majalla"/>
    </font>
    <font>
      <b/>
      <sz val="20"/>
      <name val="Sakkal Majalla"/>
    </font>
    <font>
      <sz val="11"/>
      <color theme="1"/>
      <name val="Arial"/>
      <family val="2"/>
      <scheme val="minor"/>
    </font>
    <font>
      <b/>
      <sz val="11"/>
      <color theme="0"/>
      <name val="Arial"/>
      <family val="2"/>
      <scheme val="minor"/>
    </font>
    <font>
      <b/>
      <sz val="18"/>
      <color theme="0"/>
      <name val="Arial"/>
      <family val="2"/>
      <scheme val="minor"/>
    </font>
    <font>
      <sz val="8"/>
      <color theme="0"/>
      <name val="Arial"/>
      <family val="2"/>
      <scheme val="minor"/>
    </font>
    <font>
      <sz val="10"/>
      <color theme="1"/>
      <name val="Arial"/>
      <family val="2"/>
      <scheme val="minor"/>
    </font>
    <font>
      <b/>
      <sz val="14"/>
      <name val="Sakkal Majalla"/>
    </font>
    <font>
      <b/>
      <sz val="12"/>
      <color theme="0"/>
      <name val="Arial"/>
      <family val="2"/>
      <scheme val="minor"/>
    </font>
    <font>
      <b/>
      <sz val="9"/>
      <color theme="1"/>
      <name val="Arial"/>
      <family val="2"/>
      <scheme val="minor"/>
    </font>
    <font>
      <b/>
      <sz val="12"/>
      <color theme="0"/>
      <name val="Sakkal Majalla"/>
    </font>
  </fonts>
  <fills count="26">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rgb="FF3855A6"/>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rgb="FFC00000"/>
        <bgColor indexed="64"/>
      </patternFill>
    </fill>
    <fill>
      <patternFill patternType="solid">
        <fgColor theme="8" tint="-0.499984740745262"/>
        <bgColor indexed="64"/>
      </patternFill>
    </fill>
  </fills>
  <borders count="178">
    <border>
      <left/>
      <right/>
      <top/>
      <bottom/>
      <diagonal/>
    </border>
    <border>
      <left style="thin">
        <color indexed="64"/>
      </left>
      <right/>
      <top/>
      <bottom style="thin">
        <color indexed="64"/>
      </bottom>
      <diagonal/>
    </border>
    <border>
      <left style="dashed">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dashed">
        <color indexed="64"/>
      </left>
      <right/>
      <top/>
      <bottom/>
      <diagonal/>
    </border>
    <border>
      <left/>
      <right style="dashed">
        <color indexed="64"/>
      </right>
      <top/>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double">
        <color indexed="64"/>
      </left>
      <right/>
      <top/>
      <bottom/>
      <diagonal/>
    </border>
    <border>
      <left style="slantDashDot">
        <color indexed="64"/>
      </left>
      <right/>
      <top/>
      <bottom style="medium">
        <color indexed="64"/>
      </bottom>
      <diagonal/>
    </border>
    <border>
      <left/>
      <right style="slantDashDot">
        <color indexed="64"/>
      </right>
      <top/>
      <bottom style="medium">
        <color indexed="64"/>
      </bottom>
      <diagonal/>
    </border>
    <border>
      <left/>
      <right style="medium">
        <color indexed="64"/>
      </right>
      <top style="medium">
        <color indexed="64"/>
      </top>
      <bottom/>
      <diagonal/>
    </border>
    <border>
      <left/>
      <right/>
      <top/>
      <bottom style="thick">
        <color theme="0"/>
      </bottom>
      <diagonal/>
    </border>
    <border>
      <left/>
      <right/>
      <top style="thick">
        <color theme="0"/>
      </top>
      <bottom style="thick">
        <color theme="0"/>
      </bottom>
      <diagonal/>
    </border>
    <border>
      <left/>
      <right style="dashDot">
        <color theme="0"/>
      </right>
      <top/>
      <bottom/>
      <diagonal/>
    </border>
    <border>
      <left style="dashDot">
        <color theme="0"/>
      </left>
      <right style="dashDot">
        <color theme="0"/>
      </right>
      <top/>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bottom style="double">
        <color indexed="64"/>
      </bottom>
      <diagonal/>
    </border>
    <border>
      <left/>
      <right/>
      <top style="medium">
        <color theme="0"/>
      </top>
      <bottom style="medium">
        <color theme="0"/>
      </bottom>
      <diagonal/>
    </border>
    <border>
      <left/>
      <right style="double">
        <color indexed="64"/>
      </right>
      <top style="thin">
        <color theme="0"/>
      </top>
      <bottom style="thin">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double">
        <color auto="1"/>
      </left>
      <right style="mediumDashDot">
        <color auto="1"/>
      </right>
      <top style="medium">
        <color auto="1"/>
      </top>
      <bottom style="thin">
        <color auto="1"/>
      </bottom>
      <diagonal/>
    </border>
    <border>
      <left style="mediumDashDot">
        <color auto="1"/>
      </left>
      <right style="mediumDashDot">
        <color auto="1"/>
      </right>
      <top style="medium">
        <color auto="1"/>
      </top>
      <bottom style="thin">
        <color auto="1"/>
      </bottom>
      <diagonal/>
    </border>
    <border>
      <left style="mediumDashDot">
        <color auto="1"/>
      </left>
      <right style="double">
        <color auto="1"/>
      </right>
      <top style="medium">
        <color auto="1"/>
      </top>
      <bottom style="thin">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style="dashed">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top/>
      <bottom style="dashed">
        <color indexed="64"/>
      </bottom>
      <diagonal/>
    </border>
    <border>
      <left/>
      <right/>
      <top style="dashed">
        <color indexed="64"/>
      </top>
      <bottom style="thin">
        <color indexed="64"/>
      </bottom>
      <diagonal/>
    </border>
    <border>
      <left/>
      <right/>
      <top style="dashed">
        <color indexed="64"/>
      </top>
      <bottom/>
      <diagonal/>
    </border>
    <border>
      <left/>
      <right/>
      <top/>
      <bottom style="medium">
        <color theme="0"/>
      </bottom>
      <diagonal/>
    </border>
    <border>
      <left style="mediumDashDot">
        <color indexed="64"/>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slantDashDot">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dashed">
        <color indexed="64"/>
      </left>
      <right style="medium">
        <color indexed="64"/>
      </right>
      <top style="thin">
        <color indexed="64"/>
      </top>
      <bottom style="medium">
        <color indexed="64"/>
      </bottom>
      <diagonal/>
    </border>
    <border>
      <left/>
      <right/>
      <top style="medium">
        <color theme="0"/>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top style="thin">
        <color theme="0"/>
      </top>
      <bottom style="thin">
        <color theme="0"/>
      </bottom>
      <diagonal/>
    </border>
    <border>
      <left style="dashed">
        <color indexed="64"/>
      </left>
      <right style="medium">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medium">
        <color theme="0"/>
      </left>
      <right/>
      <top/>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auto="1"/>
      </left>
      <right style="dashed">
        <color theme="0"/>
      </right>
      <top style="thin">
        <color theme="0"/>
      </top>
      <bottom style="thin">
        <color theme="0"/>
      </bottom>
      <diagonal/>
    </border>
    <border>
      <left style="dashed">
        <color theme="0"/>
      </left>
      <right style="dashed">
        <color theme="0"/>
      </right>
      <top style="thin">
        <color theme="0"/>
      </top>
      <bottom style="thin">
        <color theme="0"/>
      </bottom>
      <diagonal/>
    </border>
    <border>
      <left style="dashed">
        <color theme="0"/>
      </left>
      <right style="double">
        <color auto="1"/>
      </right>
      <top style="thin">
        <color theme="0"/>
      </top>
      <bottom style="thin">
        <color theme="0"/>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theme="0"/>
      </left>
      <right style="thin">
        <color theme="0"/>
      </right>
      <top style="thin">
        <color theme="0"/>
      </top>
      <bottom/>
      <diagonal/>
    </border>
    <border>
      <left/>
      <right style="medium">
        <color theme="0"/>
      </right>
      <top/>
      <bottom/>
      <diagonal/>
    </border>
    <border>
      <left style="double">
        <color auto="1"/>
      </left>
      <right style="dashed">
        <color theme="0"/>
      </right>
      <top style="thin">
        <color theme="0"/>
      </top>
      <bottom style="double">
        <color auto="1"/>
      </bottom>
      <diagonal/>
    </border>
    <border>
      <left style="dashed">
        <color theme="0"/>
      </left>
      <right style="dashed">
        <color theme="0"/>
      </right>
      <top style="thin">
        <color theme="0"/>
      </top>
      <bottom style="double">
        <color auto="1"/>
      </bottom>
      <diagonal/>
    </border>
    <border>
      <left style="dashed">
        <color theme="0"/>
      </left>
      <right style="double">
        <color auto="1"/>
      </right>
      <top style="thin">
        <color theme="0"/>
      </top>
      <bottom style="double">
        <color auto="1"/>
      </bottom>
      <diagonal/>
    </border>
    <border>
      <left style="double">
        <color auto="1"/>
      </left>
      <right/>
      <top style="double">
        <color auto="1"/>
      </top>
      <bottom style="thin">
        <color theme="0"/>
      </bottom>
      <diagonal/>
    </border>
    <border>
      <left/>
      <right/>
      <top style="double">
        <color auto="1"/>
      </top>
      <bottom style="thin">
        <color theme="0"/>
      </bottom>
      <diagonal/>
    </border>
    <border>
      <left/>
      <right style="dashed">
        <color theme="0"/>
      </right>
      <top style="double">
        <color auto="1"/>
      </top>
      <bottom style="thin">
        <color theme="0"/>
      </bottom>
      <diagonal/>
    </border>
    <border>
      <left style="dashed">
        <color theme="0"/>
      </left>
      <right/>
      <top style="double">
        <color auto="1"/>
      </top>
      <bottom style="thin">
        <color theme="0"/>
      </bottom>
      <diagonal/>
    </border>
    <border>
      <left/>
      <right style="double">
        <color auto="1"/>
      </right>
      <top style="double">
        <color auto="1"/>
      </top>
      <bottom style="thin">
        <color theme="0"/>
      </bottom>
      <diagonal/>
    </border>
    <border>
      <left/>
      <right style="medium">
        <color indexed="64"/>
      </right>
      <top style="double">
        <color indexed="64"/>
      </top>
      <bottom/>
      <diagonal/>
    </border>
    <border>
      <left/>
      <right/>
      <top style="double">
        <color indexed="64"/>
      </top>
      <bottom/>
      <diagonal/>
    </border>
    <border>
      <left style="double">
        <color indexed="64"/>
      </left>
      <right/>
      <top style="thin">
        <color indexed="64"/>
      </top>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7">
    <xf numFmtId="0" fontId="0" fillId="0" borderId="0"/>
    <xf numFmtId="0" fontId="13" fillId="0" borderId="0" applyNumberFormat="0" applyFill="0" applyBorder="0" applyAlignment="0" applyProtection="0"/>
    <xf numFmtId="0" fontId="9" fillId="0" borderId="0"/>
    <xf numFmtId="0" fontId="10" fillId="0" borderId="0"/>
    <xf numFmtId="0" fontId="9" fillId="0" borderId="0"/>
    <xf numFmtId="0" fontId="83" fillId="0" borderId="0"/>
    <xf numFmtId="0" fontId="1" fillId="0" borderId="0"/>
  </cellStyleXfs>
  <cellXfs count="521">
    <xf numFmtId="0" fontId="0" fillId="0" borderId="0" xfId="0"/>
    <xf numFmtId="0" fontId="0" fillId="0" borderId="0" xfId="0" applyProtection="1">
      <protection hidden="1"/>
    </xf>
    <xf numFmtId="0" fontId="2" fillId="0" borderId="0" xfId="0" applyFont="1" applyProtection="1">
      <protection hidden="1"/>
    </xf>
    <xf numFmtId="0" fontId="15" fillId="0" borderId="0" xfId="0" applyFont="1" applyFill="1" applyBorder="1" applyProtection="1">
      <protection hidden="1"/>
    </xf>
    <xf numFmtId="0" fontId="16" fillId="0" borderId="0" xfId="0" applyFont="1" applyFill="1" applyBorder="1" applyAlignment="1" applyProtection="1">
      <alignment horizontal="center" vertical="center"/>
      <protection hidden="1"/>
    </xf>
    <xf numFmtId="0" fontId="16" fillId="0" borderId="0" xfId="0" applyFont="1" applyFill="1" applyBorder="1" applyProtection="1">
      <protection hidden="1"/>
    </xf>
    <xf numFmtId="0" fontId="17" fillId="0" borderId="0" xfId="0" applyFont="1" applyFill="1" applyBorder="1" applyAlignment="1" applyProtection="1">
      <protection hidden="1"/>
    </xf>
    <xf numFmtId="0" fontId="15" fillId="0" borderId="0" xfId="0" applyFont="1" applyFill="1" applyBorder="1" applyAlignment="1" applyProtection="1">
      <protection hidden="1"/>
    </xf>
    <xf numFmtId="0" fontId="16" fillId="0" borderId="0" xfId="0" applyFont="1" applyFill="1" applyBorder="1" applyAlignment="1" applyProtection="1">
      <alignment horizontal="center"/>
      <protection hidden="1"/>
    </xf>
    <xf numFmtId="0" fontId="18" fillId="0" borderId="0" xfId="0" applyFont="1" applyFill="1" applyBorder="1" applyAlignment="1" applyProtection="1">
      <alignment vertical="center"/>
      <protection hidden="1"/>
    </xf>
    <xf numFmtId="0" fontId="18" fillId="0" borderId="0" xfId="0" applyFont="1" applyFill="1" applyBorder="1" applyAlignment="1" applyProtection="1">
      <alignment horizontal="right" vertical="center"/>
      <protection hidden="1"/>
    </xf>
    <xf numFmtId="0" fontId="19" fillId="0" borderId="0" xfId="0" applyFont="1" applyFill="1" applyBorder="1" applyAlignment="1" applyProtection="1">
      <alignment vertical="center"/>
      <protection hidden="1"/>
    </xf>
    <xf numFmtId="0" fontId="20" fillId="0" borderId="0" xfId="1" applyFont="1" applyFill="1" applyBorder="1" applyProtection="1">
      <protection hidden="1"/>
    </xf>
    <xf numFmtId="0" fontId="16" fillId="0" borderId="0" xfId="0" applyFont="1" applyFill="1" applyBorder="1" applyAlignment="1" applyProtection="1">
      <alignment horizontal="center" vertical="center" wrapText="1"/>
      <protection hidden="1"/>
    </xf>
    <xf numFmtId="0" fontId="21" fillId="0" borderId="0" xfId="0"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3" fillId="0" borderId="0" xfId="0" applyFont="1" applyFill="1" applyBorder="1" applyAlignment="1" applyProtection="1">
      <alignment vertical="center" shrinkToFit="1"/>
      <protection hidden="1"/>
    </xf>
    <xf numFmtId="0" fontId="23" fillId="0" borderId="0" xfId="0" applyFont="1" applyFill="1" applyBorder="1" applyAlignment="1" applyProtection="1">
      <alignment horizontal="center" vertical="center"/>
      <protection hidden="1"/>
    </xf>
    <xf numFmtId="0" fontId="23" fillId="0" borderId="0" xfId="0" applyFont="1" applyFill="1" applyBorder="1" applyAlignment="1" applyProtection="1">
      <alignment horizontal="right"/>
      <protection hidden="1"/>
    </xf>
    <xf numFmtId="0" fontId="23" fillId="0" borderId="0" xfId="0" applyFont="1" applyFill="1" applyBorder="1" applyAlignment="1" applyProtection="1">
      <alignment horizontal="center"/>
      <protection hidden="1"/>
    </xf>
    <xf numFmtId="0" fontId="24" fillId="0" borderId="0" xfId="0" applyFont="1" applyFill="1" applyBorder="1" applyAlignment="1" applyProtection="1">
      <alignment horizontal="center"/>
      <protection hidden="1"/>
    </xf>
    <xf numFmtId="0" fontId="23" fillId="0" borderId="0" xfId="0" applyFont="1" applyFill="1" applyBorder="1" applyProtection="1">
      <protection hidden="1"/>
    </xf>
    <xf numFmtId="0" fontId="16" fillId="0" borderId="0" xfId="0" applyFont="1" applyFill="1" applyBorder="1" applyAlignment="1" applyProtection="1">
      <alignment horizontal="right"/>
      <protection hidden="1"/>
    </xf>
    <xf numFmtId="0" fontId="25" fillId="0" borderId="0" xfId="0" applyFont="1" applyFill="1" applyBorder="1" applyAlignment="1" applyProtection="1">
      <protection hidden="1"/>
    </xf>
    <xf numFmtId="0" fontId="25" fillId="0" borderId="0" xfId="0" applyFont="1" applyFill="1" applyBorder="1" applyAlignment="1" applyProtection="1">
      <alignment vertical="center" textRotation="90"/>
      <protection hidden="1"/>
    </xf>
    <xf numFmtId="0" fontId="16" fillId="0" borderId="0" xfId="0" applyFont="1" applyFill="1" applyBorder="1" applyAlignment="1" applyProtection="1">
      <protection hidden="1"/>
    </xf>
    <xf numFmtId="0" fontId="25" fillId="0" borderId="0" xfId="0" applyFont="1" applyFill="1" applyBorder="1" applyAlignment="1" applyProtection="1">
      <alignment vertical="center"/>
      <protection hidden="1"/>
    </xf>
    <xf numFmtId="0" fontId="16" fillId="0" borderId="0" xfId="0" applyFont="1" applyFill="1" applyBorder="1" applyAlignment="1" applyProtection="1">
      <alignment vertical="center" wrapText="1"/>
      <protection hidden="1"/>
    </xf>
    <xf numFmtId="0" fontId="26" fillId="0" borderId="0" xfId="0" applyFont="1" applyFill="1" applyBorder="1" applyAlignment="1" applyProtection="1">
      <alignment shrinkToFit="1"/>
      <protection hidden="1"/>
    </xf>
    <xf numFmtId="0" fontId="27" fillId="0" borderId="0" xfId="0" applyFont="1" applyFill="1" applyBorder="1" applyAlignment="1" applyProtection="1">
      <protection hidden="1"/>
    </xf>
    <xf numFmtId="0" fontId="23" fillId="0" borderId="0" xfId="0" applyFont="1" applyFill="1" applyBorder="1" applyAlignment="1" applyProtection="1">
      <protection hidden="1"/>
    </xf>
    <xf numFmtId="0" fontId="0" fillId="0" borderId="0" xfId="0" applyProtection="1"/>
    <xf numFmtId="0" fontId="0" fillId="0" borderId="0" xfId="0" applyFont="1" applyBorder="1" applyAlignment="1" applyProtection="1">
      <alignment horizontal="center" vertical="center"/>
      <protection hidden="1"/>
    </xf>
    <xf numFmtId="0" fontId="32" fillId="10" borderId="27" xfId="0" applyFont="1" applyFill="1" applyBorder="1" applyAlignment="1" applyProtection="1">
      <alignment horizontal="center" vertical="center"/>
    </xf>
    <xf numFmtId="0" fontId="4" fillId="10" borderId="27" xfId="0" applyFont="1" applyFill="1" applyBorder="1" applyAlignment="1" applyProtection="1">
      <alignment horizontal="center" vertical="center"/>
    </xf>
    <xf numFmtId="0" fontId="32" fillId="10" borderId="28" xfId="0" applyFont="1" applyFill="1" applyBorder="1" applyAlignment="1" applyProtection="1">
      <alignment horizontal="center" vertical="center"/>
    </xf>
    <xf numFmtId="0" fontId="0" fillId="5" borderId="29" xfId="0" applyFill="1" applyBorder="1" applyAlignment="1" applyProtection="1">
      <alignment wrapText="1"/>
    </xf>
    <xf numFmtId="0" fontId="0" fillId="5" borderId="29" xfId="0" applyFill="1" applyBorder="1" applyAlignment="1" applyProtection="1">
      <alignment wrapText="1"/>
      <protection locked="0"/>
    </xf>
    <xf numFmtId="0" fontId="12" fillId="0" borderId="0" xfId="0" applyFont="1" applyProtection="1">
      <protection hidden="1"/>
    </xf>
    <xf numFmtId="14" fontId="0" fillId="5" borderId="29" xfId="0" applyNumberFormat="1" applyFill="1" applyBorder="1" applyAlignment="1" applyProtection="1">
      <alignment wrapText="1"/>
      <protection locked="0"/>
    </xf>
    <xf numFmtId="49" fontId="0" fillId="5" borderId="29" xfId="0" applyNumberFormat="1" applyFill="1" applyBorder="1" applyAlignment="1" applyProtection="1">
      <alignment wrapText="1"/>
      <protection locked="0"/>
    </xf>
    <xf numFmtId="0" fontId="12" fillId="0" borderId="0" xfId="0" applyFont="1" applyProtection="1"/>
    <xf numFmtId="49" fontId="32" fillId="10" borderId="28" xfId="0" applyNumberFormat="1" applyFont="1" applyFill="1" applyBorder="1" applyAlignment="1" applyProtection="1">
      <alignment horizontal="center" vertical="center"/>
    </xf>
    <xf numFmtId="49" fontId="0" fillId="0" borderId="0" xfId="0" applyNumberFormat="1" applyProtection="1"/>
    <xf numFmtId="0" fontId="3" fillId="0" borderId="0" xfId="0" applyFont="1" applyFill="1" applyBorder="1" applyAlignment="1" applyProtection="1">
      <alignment vertical="center"/>
      <protection hidden="1"/>
    </xf>
    <xf numFmtId="0" fontId="34" fillId="0" borderId="0" xfId="0" applyFont="1" applyFill="1" applyBorder="1" applyAlignment="1" applyProtection="1">
      <alignment vertical="center"/>
      <protection hidden="1"/>
    </xf>
    <xf numFmtId="0" fontId="28" fillId="0" borderId="0" xfId="0" applyFont="1" applyAlignment="1" applyProtection="1">
      <alignment horizontal="center" vertical="center"/>
      <protection hidden="1"/>
    </xf>
    <xf numFmtId="0" fontId="34" fillId="2" borderId="0" xfId="0" applyFont="1" applyFill="1" applyBorder="1" applyAlignment="1" applyProtection="1">
      <alignment horizontal="center" vertical="center"/>
      <protection hidden="1"/>
    </xf>
    <xf numFmtId="0" fontId="34" fillId="0" borderId="0" xfId="0" applyFont="1" applyFill="1" applyBorder="1" applyAlignment="1" applyProtection="1">
      <alignment vertical="center" shrinkToFit="1"/>
      <protection hidden="1"/>
    </xf>
    <xf numFmtId="0" fontId="34" fillId="0" borderId="0" xfId="0" applyFont="1" applyFill="1" applyBorder="1" applyAlignment="1" applyProtection="1">
      <alignment horizontal="center" vertical="center" shrinkToFit="1"/>
      <protection hidden="1"/>
    </xf>
    <xf numFmtId="0" fontId="50" fillId="0" borderId="0" xfId="0" applyFont="1" applyFill="1" applyAlignment="1" applyProtection="1">
      <alignment horizontal="center" vertical="center"/>
      <protection hidden="1"/>
    </xf>
    <xf numFmtId="0" fontId="34" fillId="0" borderId="25" xfId="0" applyFont="1" applyBorder="1" applyAlignment="1" applyProtection="1">
      <alignment horizontal="center" vertical="center"/>
      <protection hidden="1"/>
    </xf>
    <xf numFmtId="0" fontId="0" fillId="0" borderId="32" xfId="0" applyFont="1" applyBorder="1" applyAlignment="1" applyProtection="1">
      <alignment horizontal="center" vertical="center"/>
      <protection hidden="1"/>
    </xf>
    <xf numFmtId="0" fontId="50" fillId="0" borderId="0" xfId="0" applyFont="1" applyAlignment="1" applyProtection="1">
      <alignment horizontal="center" vertical="center"/>
      <protection hidden="1"/>
    </xf>
    <xf numFmtId="0" fontId="34" fillId="0" borderId="0" xfId="0" applyFont="1" applyBorder="1" applyAlignment="1" applyProtection="1">
      <alignment horizontal="center" vertical="center"/>
      <protection hidden="1"/>
    </xf>
    <xf numFmtId="0" fontId="0" fillId="0" borderId="0" xfId="0" applyFill="1" applyBorder="1" applyProtection="1">
      <protection hidden="1"/>
    </xf>
    <xf numFmtId="0" fontId="0" fillId="0" borderId="0" xfId="0" applyFont="1" applyFill="1" applyBorder="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Border="1" applyProtection="1">
      <protection hidden="1"/>
    </xf>
    <xf numFmtId="0" fontId="0" fillId="0" borderId="0" xfId="0" applyFont="1" applyBorder="1" applyAlignment="1" applyProtection="1">
      <alignment vertical="center"/>
      <protection hidden="1"/>
    </xf>
    <xf numFmtId="0" fontId="49" fillId="0" borderId="0" xfId="0" applyFont="1" applyFill="1" applyAlignment="1" applyProtection="1">
      <alignment horizontal="center" vertical="center"/>
      <protection hidden="1"/>
    </xf>
    <xf numFmtId="0" fontId="0" fillId="0" borderId="0" xfId="0" applyAlignment="1" applyProtection="1">
      <alignment horizontal="center" vertical="center"/>
      <protection hidden="1"/>
    </xf>
    <xf numFmtId="0" fontId="34" fillId="0" borderId="0" xfId="0" applyFont="1" applyFill="1" applyBorder="1" applyAlignment="1" applyProtection="1">
      <alignment vertical="center" textRotation="90"/>
      <protection hidden="1"/>
    </xf>
    <xf numFmtId="0" fontId="34" fillId="0" borderId="0" xfId="0" applyFont="1" applyFill="1" applyBorder="1" applyAlignment="1" applyProtection="1">
      <alignment horizontal="center" vertical="top"/>
      <protection hidden="1"/>
    </xf>
    <xf numFmtId="0" fontId="34" fillId="0" borderId="0" xfId="0" applyFont="1" applyFill="1" applyBorder="1" applyAlignment="1" applyProtection="1">
      <alignment horizontal="center" vertical="center" textRotation="90"/>
      <protection hidden="1"/>
    </xf>
    <xf numFmtId="0" fontId="0" fillId="0" borderId="93" xfId="0" applyBorder="1" applyProtection="1">
      <protection hidden="1"/>
    </xf>
    <xf numFmtId="0" fontId="28" fillId="0" borderId="93" xfId="0" applyFont="1" applyBorder="1" applyProtection="1">
      <protection hidden="1"/>
    </xf>
    <xf numFmtId="0" fontId="34" fillId="0" borderId="91" xfId="0" applyFont="1" applyFill="1" applyBorder="1" applyAlignment="1" applyProtection="1">
      <alignment vertical="center" textRotation="90"/>
      <protection hidden="1"/>
    </xf>
    <xf numFmtId="0" fontId="34" fillId="0" borderId="91" xfId="0" applyFont="1" applyFill="1" applyBorder="1" applyAlignment="1" applyProtection="1">
      <alignment horizontal="center" vertical="top"/>
      <protection hidden="1"/>
    </xf>
    <xf numFmtId="0" fontId="0" fillId="0" borderId="91" xfId="0" applyFont="1" applyFill="1" applyBorder="1" applyAlignment="1" applyProtection="1">
      <alignment horizontal="center" vertical="center"/>
      <protection hidden="1"/>
    </xf>
    <xf numFmtId="0" fontId="34" fillId="0" borderId="93" xfId="0" applyFont="1" applyFill="1" applyBorder="1" applyAlignment="1" applyProtection="1">
      <alignment vertical="center" textRotation="90"/>
      <protection hidden="1"/>
    </xf>
    <xf numFmtId="0" fontId="34" fillId="0" borderId="93" xfId="0" applyFont="1" applyFill="1" applyBorder="1" applyAlignment="1" applyProtection="1">
      <alignment horizontal="center" vertical="top"/>
      <protection hidden="1"/>
    </xf>
    <xf numFmtId="0" fontId="0" fillId="0" borderId="93" xfId="0" applyFont="1" applyFill="1" applyBorder="1" applyAlignment="1" applyProtection="1">
      <alignment horizontal="center" vertical="center"/>
      <protection hidden="1"/>
    </xf>
    <xf numFmtId="0" fontId="8" fillId="0" borderId="0" xfId="0" applyFont="1" applyAlignment="1" applyProtection="1">
      <alignment horizontal="right" vertical="center"/>
      <protection hidden="1"/>
    </xf>
    <xf numFmtId="0" fontId="7" fillId="0" borderId="0" xfId="0" applyFont="1" applyBorder="1" applyAlignment="1" applyProtection="1">
      <protection hidden="1"/>
    </xf>
    <xf numFmtId="0" fontId="28" fillId="0" borderId="0" xfId="0" applyFont="1" applyProtection="1">
      <protection hidden="1"/>
    </xf>
    <xf numFmtId="0" fontId="28" fillId="0" borderId="0" xfId="0" applyFont="1" applyFill="1" applyBorder="1" applyProtection="1">
      <protection hidden="1"/>
    </xf>
    <xf numFmtId="0" fontId="6" fillId="0" borderId="0" xfId="0" applyFont="1" applyFill="1" applyBorder="1" applyAlignment="1" applyProtection="1">
      <alignment vertical="center"/>
      <protection hidden="1"/>
    </xf>
    <xf numFmtId="0" fontId="29" fillId="0" borderId="30" xfId="0" applyFont="1" applyFill="1" applyBorder="1" applyAlignment="1" applyProtection="1">
      <alignment horizontal="center" vertical="center"/>
      <protection hidden="1"/>
    </xf>
    <xf numFmtId="0" fontId="31" fillId="0" borderId="3" xfId="0" applyFont="1" applyBorder="1" applyAlignment="1" applyProtection="1">
      <alignment horizontal="center" vertical="center"/>
      <protection hidden="1"/>
    </xf>
    <xf numFmtId="0" fontId="31" fillId="0" borderId="19" xfId="0" applyFont="1" applyBorder="1" applyAlignment="1" applyProtection="1">
      <alignment horizontal="center" vertical="center"/>
      <protection hidden="1"/>
    </xf>
    <xf numFmtId="0" fontId="31" fillId="0" borderId="0" xfId="0" applyFont="1" applyFill="1" applyAlignment="1" applyProtection="1">
      <alignment horizontal="center" vertical="center"/>
      <protection hidden="1"/>
    </xf>
    <xf numFmtId="0" fontId="31" fillId="8" borderId="0" xfId="0" applyFont="1" applyFill="1" applyAlignment="1" applyProtection="1">
      <alignment horizontal="center" vertical="center"/>
      <protection hidden="1"/>
    </xf>
    <xf numFmtId="0" fontId="37" fillId="12" borderId="55" xfId="0" applyFont="1" applyFill="1" applyBorder="1" applyAlignment="1" applyProtection="1">
      <alignment horizontal="center" vertical="center"/>
      <protection hidden="1"/>
    </xf>
    <xf numFmtId="0" fontId="37" fillId="12" borderId="56" xfId="0" applyFont="1" applyFill="1" applyBorder="1" applyAlignment="1" applyProtection="1">
      <alignment horizontal="center" vertical="center"/>
      <protection hidden="1"/>
    </xf>
    <xf numFmtId="14" fontId="37" fillId="12" borderId="56" xfId="0" applyNumberFormat="1" applyFont="1" applyFill="1" applyBorder="1" applyAlignment="1" applyProtection="1">
      <alignment horizontal="center" vertical="center"/>
      <protection hidden="1"/>
    </xf>
    <xf numFmtId="0" fontId="29" fillId="0" borderId="53" xfId="0" applyFont="1" applyFill="1" applyBorder="1" applyAlignment="1" applyProtection="1">
      <alignment horizontal="center" vertical="center"/>
      <protection hidden="1"/>
    </xf>
    <xf numFmtId="0" fontId="0" fillId="0" borderId="0" xfId="0" applyFill="1" applyProtection="1">
      <protection hidden="1"/>
    </xf>
    <xf numFmtId="0" fontId="38" fillId="12" borderId="55" xfId="0" applyFont="1" applyFill="1" applyBorder="1" applyAlignment="1" applyProtection="1">
      <alignment horizontal="center" vertical="center"/>
      <protection hidden="1"/>
    </xf>
    <xf numFmtId="0" fontId="38" fillId="12" borderId="56" xfId="0" applyFont="1" applyFill="1" applyBorder="1" applyAlignment="1" applyProtection="1">
      <alignment horizontal="center" vertical="center"/>
      <protection hidden="1"/>
    </xf>
    <xf numFmtId="14" fontId="38" fillId="12" borderId="56" xfId="0" applyNumberFormat="1" applyFont="1" applyFill="1" applyBorder="1" applyAlignment="1" applyProtection="1">
      <alignment horizontal="center" vertical="center"/>
      <protection hidden="1"/>
    </xf>
    <xf numFmtId="0" fontId="3" fillId="6" borderId="12" xfId="0" applyFont="1" applyFill="1" applyBorder="1" applyAlignment="1" applyProtection="1">
      <alignment horizontal="center" vertical="center"/>
      <protection hidden="1"/>
    </xf>
    <xf numFmtId="0" fontId="3" fillId="8" borderId="13" xfId="0" applyFont="1" applyFill="1" applyBorder="1" applyAlignment="1" applyProtection="1">
      <alignment horizontal="center" vertical="center"/>
      <protection hidden="1"/>
    </xf>
    <xf numFmtId="0" fontId="3" fillId="6" borderId="15" xfId="0" applyFont="1" applyFill="1" applyBorder="1" applyAlignment="1" applyProtection="1">
      <alignment horizontal="center" vertical="center"/>
      <protection hidden="1"/>
    </xf>
    <xf numFmtId="0" fontId="3" fillId="8" borderId="16"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8" borderId="14" xfId="0" applyFont="1" applyFill="1" applyBorder="1" applyAlignment="1" applyProtection="1">
      <alignment horizontal="center" vertical="center"/>
      <protection hidden="1"/>
    </xf>
    <xf numFmtId="0" fontId="3" fillId="6" borderId="18" xfId="0" applyFont="1" applyFill="1" applyBorder="1" applyAlignment="1" applyProtection="1">
      <alignment horizontal="center" vertical="center"/>
      <protection hidden="1"/>
    </xf>
    <xf numFmtId="0" fontId="29" fillId="0" borderId="0" xfId="0" applyFont="1" applyFill="1" applyBorder="1" applyAlignment="1" applyProtection="1">
      <alignment horizontal="center" vertical="center"/>
      <protection hidden="1"/>
    </xf>
    <xf numFmtId="0" fontId="39" fillId="13" borderId="57" xfId="0" applyFont="1" applyFill="1" applyBorder="1" applyAlignment="1" applyProtection="1">
      <alignment horizontal="center" vertical="center"/>
      <protection hidden="1"/>
    </xf>
    <xf numFmtId="0" fontId="39" fillId="13" borderId="58" xfId="0" applyFont="1" applyFill="1" applyBorder="1" applyAlignment="1" applyProtection="1">
      <alignment horizontal="center" vertical="center"/>
      <protection hidden="1"/>
    </xf>
    <xf numFmtId="14" fontId="39" fillId="13" borderId="58" xfId="0" applyNumberFormat="1" applyFont="1" applyFill="1" applyBorder="1" applyAlignment="1" applyProtection="1">
      <alignment horizontal="center" vertical="center"/>
      <protection hidden="1"/>
    </xf>
    <xf numFmtId="0" fontId="39" fillId="13" borderId="59" xfId="0" applyFont="1" applyFill="1" applyBorder="1" applyAlignment="1" applyProtection="1">
      <alignment horizontal="center" vertical="center"/>
      <protection hidden="1"/>
    </xf>
    <xf numFmtId="0" fontId="30" fillId="4" borderId="74" xfId="0" applyFont="1" applyFill="1" applyBorder="1" applyAlignment="1" applyProtection="1">
      <alignment horizontal="center" vertical="center"/>
      <protection hidden="1"/>
    </xf>
    <xf numFmtId="0" fontId="30" fillId="4" borderId="77" xfId="0" applyFont="1" applyFill="1" applyBorder="1" applyAlignment="1" applyProtection="1">
      <alignment horizontal="center" vertical="center"/>
      <protection hidden="1"/>
    </xf>
    <xf numFmtId="49" fontId="30" fillId="4" borderId="76" xfId="0" applyNumberFormat="1" applyFont="1" applyFill="1" applyBorder="1" applyAlignment="1" applyProtection="1">
      <alignment horizontal="center" vertical="center" wrapText="1"/>
      <protection hidden="1"/>
    </xf>
    <xf numFmtId="0" fontId="39" fillId="10" borderId="60" xfId="0" applyFont="1" applyFill="1" applyBorder="1" applyAlignment="1" applyProtection="1">
      <alignment horizontal="center" vertical="center"/>
      <protection hidden="1"/>
    </xf>
    <xf numFmtId="0" fontId="39" fillId="10" borderId="58" xfId="0" applyFont="1" applyFill="1" applyBorder="1" applyAlignment="1" applyProtection="1">
      <alignment horizontal="center" vertical="center"/>
      <protection hidden="1"/>
    </xf>
    <xf numFmtId="0" fontId="39" fillId="10" borderId="67" xfId="0" applyFont="1" applyFill="1" applyBorder="1" applyAlignment="1" applyProtection="1">
      <alignment horizontal="center" vertical="center"/>
      <protection hidden="1"/>
    </xf>
    <xf numFmtId="0" fontId="30" fillId="14" borderId="66" xfId="0" applyFont="1" applyFill="1" applyBorder="1" applyAlignment="1" applyProtection="1">
      <alignment horizontal="center" vertical="center"/>
      <protection hidden="1"/>
    </xf>
    <xf numFmtId="0" fontId="3" fillId="6" borderId="8" xfId="0" applyFont="1" applyFill="1" applyBorder="1" applyAlignment="1" applyProtection="1">
      <alignment horizontal="center" vertical="center"/>
      <protection hidden="1"/>
    </xf>
    <xf numFmtId="0" fontId="3" fillId="8" borderId="7" xfId="0" applyFont="1" applyFill="1" applyBorder="1" applyAlignment="1" applyProtection="1">
      <alignment horizontal="center" vertical="center"/>
      <protection hidden="1"/>
    </xf>
    <xf numFmtId="0" fontId="29" fillId="0" borderId="31" xfId="0" applyFont="1" applyFill="1" applyBorder="1" applyAlignment="1" applyProtection="1">
      <alignment horizontal="center" vertical="center"/>
      <protection hidden="1"/>
    </xf>
    <xf numFmtId="0" fontId="29" fillId="0" borderId="34" xfId="0" applyFont="1" applyFill="1" applyBorder="1" applyAlignment="1" applyProtection="1">
      <alignment horizontal="center" vertical="center"/>
      <protection hidden="1"/>
    </xf>
    <xf numFmtId="1" fontId="29" fillId="0" borderId="33" xfId="0" applyNumberFormat="1" applyFont="1" applyFill="1" applyBorder="1" applyAlignment="1" applyProtection="1">
      <alignment horizontal="center" vertical="center"/>
      <protection hidden="1"/>
    </xf>
    <xf numFmtId="0" fontId="30" fillId="0" borderId="31" xfId="0" applyFont="1" applyFill="1" applyBorder="1" applyAlignment="1" applyProtection="1">
      <alignment horizontal="center" vertical="center"/>
      <protection hidden="1"/>
    </xf>
    <xf numFmtId="0" fontId="0" fillId="0" borderId="26" xfId="0" applyFill="1" applyBorder="1" applyAlignment="1" applyProtection="1">
      <alignment horizontal="center" vertical="center"/>
      <protection hidden="1"/>
    </xf>
    <xf numFmtId="0" fontId="0" fillId="0" borderId="29" xfId="0"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14" fontId="0" fillId="0" borderId="0" xfId="0" applyNumberFormat="1" applyFill="1" applyProtection="1">
      <protection hidden="1"/>
    </xf>
    <xf numFmtId="0" fontId="3" fillId="6" borderId="95" xfId="0" applyFont="1" applyFill="1" applyBorder="1" applyAlignment="1" applyProtection="1">
      <alignment horizontal="center" vertical="center"/>
      <protection hidden="1"/>
    </xf>
    <xf numFmtId="0" fontId="3" fillId="8" borderId="9" xfId="0" applyFont="1" applyFill="1" applyBorder="1" applyAlignment="1" applyProtection="1">
      <alignment horizontal="center" vertical="center"/>
      <protection hidden="1"/>
    </xf>
    <xf numFmtId="0" fontId="3" fillId="8" borderId="11" xfId="0" applyFont="1" applyFill="1" applyBorder="1" applyAlignment="1" applyProtection="1">
      <alignment horizontal="center" vertical="center"/>
      <protection hidden="1"/>
    </xf>
    <xf numFmtId="0" fontId="3" fillId="8" borderId="10" xfId="0" applyFont="1" applyFill="1" applyBorder="1" applyAlignment="1" applyProtection="1">
      <alignment horizontal="center" vertical="center"/>
      <protection hidden="1"/>
    </xf>
    <xf numFmtId="0" fontId="3" fillId="6" borderId="96" xfId="0" applyFont="1" applyFill="1" applyBorder="1" applyAlignment="1" applyProtection="1">
      <alignment horizontal="center" vertical="center"/>
      <protection hidden="1"/>
    </xf>
    <xf numFmtId="0" fontId="3" fillId="6" borderId="97" xfId="0" applyFont="1" applyFill="1" applyBorder="1" applyAlignment="1" applyProtection="1">
      <alignment horizontal="center" vertical="center"/>
      <protection hidden="1"/>
    </xf>
    <xf numFmtId="0" fontId="0" fillId="0" borderId="0" xfId="0" applyNumberFormat="1" applyProtection="1">
      <protection hidden="1"/>
    </xf>
    <xf numFmtId="0" fontId="29" fillId="0" borderId="53" xfId="0" applyFont="1" applyBorder="1" applyAlignment="1" applyProtection="1">
      <alignment horizontal="center" vertical="center"/>
      <protection hidden="1"/>
    </xf>
    <xf numFmtId="0" fontId="39" fillId="0" borderId="0" xfId="0" applyFont="1" applyFill="1" applyBorder="1" applyAlignment="1" applyProtection="1">
      <alignment horizontal="center" vertical="center"/>
      <protection hidden="1"/>
    </xf>
    <xf numFmtId="0" fontId="36" fillId="0" borderId="0" xfId="0" applyFont="1" applyFill="1" applyBorder="1" applyProtection="1">
      <protection hidden="1"/>
    </xf>
    <xf numFmtId="0" fontId="0" fillId="0" borderId="0" xfId="0" applyAlignment="1" applyProtection="1">
      <protection hidden="1"/>
    </xf>
    <xf numFmtId="0" fontId="28" fillId="4" borderId="2" xfId="0" applyFont="1" applyFill="1" applyBorder="1" applyAlignment="1" applyProtection="1">
      <alignment horizontal="center" vertical="center"/>
      <protection hidden="1"/>
    </xf>
    <xf numFmtId="0" fontId="0" fillId="4" borderId="2" xfId="0" applyFont="1" applyFill="1" applyBorder="1" applyAlignment="1" applyProtection="1">
      <alignment horizontal="center" vertical="center"/>
      <protection hidden="1"/>
    </xf>
    <xf numFmtId="49" fontId="39" fillId="13" borderId="58" xfId="0" applyNumberFormat="1" applyFont="1" applyFill="1" applyBorder="1" applyAlignment="1" applyProtection="1">
      <alignment horizontal="center" vertical="center"/>
      <protection hidden="1"/>
    </xf>
    <xf numFmtId="49" fontId="30" fillId="4" borderId="75" xfId="0" applyNumberFormat="1" applyFont="1" applyFill="1" applyBorder="1" applyAlignment="1" applyProtection="1">
      <alignment horizontal="center" vertical="center"/>
      <protection hidden="1"/>
    </xf>
    <xf numFmtId="0" fontId="28" fillId="4" borderId="81" xfId="0" applyFont="1" applyFill="1" applyBorder="1" applyAlignment="1" applyProtection="1">
      <alignment horizontal="center" vertical="center"/>
      <protection hidden="1"/>
    </xf>
    <xf numFmtId="0" fontId="28" fillId="4" borderId="100" xfId="0" applyFont="1" applyFill="1" applyBorder="1" applyAlignment="1" applyProtection="1">
      <alignment horizontal="center" vertical="center"/>
      <protection hidden="1"/>
    </xf>
    <xf numFmtId="0" fontId="0" fillId="4" borderId="81" xfId="0" applyFont="1" applyFill="1" applyBorder="1" applyAlignment="1" applyProtection="1">
      <alignment horizontal="center" vertical="center"/>
      <protection hidden="1"/>
    </xf>
    <xf numFmtId="0" fontId="0" fillId="4" borderId="100" xfId="0" applyFont="1" applyFill="1" applyBorder="1" applyAlignment="1" applyProtection="1">
      <alignment horizontal="center" vertical="center"/>
      <protection hidden="1"/>
    </xf>
    <xf numFmtId="0" fontId="32" fillId="0" borderId="99" xfId="0" applyFont="1" applyFill="1" applyBorder="1" applyAlignment="1" applyProtection="1">
      <alignment horizontal="center" vertical="center"/>
    </xf>
    <xf numFmtId="0" fontId="0" fillId="0" borderId="1" xfId="0" applyFill="1" applyBorder="1" applyAlignment="1" applyProtection="1">
      <alignment wrapText="1"/>
    </xf>
    <xf numFmtId="0" fontId="0" fillId="0" borderId="0" xfId="0" applyAlignment="1" applyProtection="1">
      <alignment wrapText="1"/>
    </xf>
    <xf numFmtId="0" fontId="32" fillId="10" borderId="99" xfId="0" applyFont="1" applyFill="1" applyBorder="1" applyAlignment="1" applyProtection="1">
      <alignment horizontal="center" vertical="center"/>
    </xf>
    <xf numFmtId="0" fontId="0" fillId="0" borderId="0" xfId="0" applyFill="1" applyBorder="1" applyProtection="1"/>
    <xf numFmtId="0" fontId="32" fillId="10" borderId="0" xfId="0" applyFont="1" applyFill="1" applyBorder="1" applyAlignment="1" applyProtection="1">
      <alignment horizontal="center" vertical="center"/>
    </xf>
    <xf numFmtId="0" fontId="60" fillId="0" borderId="0" xfId="0" applyFont="1"/>
    <xf numFmtId="0" fontId="58" fillId="0" borderId="0" xfId="0" applyFont="1" applyAlignment="1">
      <alignment horizontal="center"/>
    </xf>
    <xf numFmtId="0" fontId="58" fillId="0" borderId="0" xfId="0" applyFont="1"/>
    <xf numFmtId="0" fontId="65" fillId="12" borderId="114" xfId="1" applyFont="1" applyFill="1" applyBorder="1"/>
    <xf numFmtId="0" fontId="68" fillId="0" borderId="0" xfId="0" applyFont="1" applyAlignment="1"/>
    <xf numFmtId="0" fontId="68" fillId="0" borderId="0" xfId="0" applyFont="1" applyAlignment="1">
      <alignment horizontal="center"/>
    </xf>
    <xf numFmtId="0" fontId="71" fillId="0" borderId="0" xfId="1" applyFont="1" applyFill="1" applyBorder="1" applyAlignment="1">
      <alignment vertical="center" wrapText="1"/>
    </xf>
    <xf numFmtId="0" fontId="60" fillId="0" borderId="0" xfId="0" applyFont="1" applyFill="1"/>
    <xf numFmtId="0" fontId="71" fillId="0" borderId="0" xfId="1" applyFont="1" applyFill="1" applyAlignment="1"/>
    <xf numFmtId="0" fontId="60" fillId="0" borderId="0" xfId="0" applyFont="1" applyAlignment="1"/>
    <xf numFmtId="0" fontId="15" fillId="0" borderId="0" xfId="0" applyFont="1" applyProtection="1">
      <protection hidden="1"/>
    </xf>
    <xf numFmtId="0" fontId="33" fillId="0" borderId="0" xfId="0" applyFont="1" applyFill="1" applyBorder="1" applyAlignment="1" applyProtection="1">
      <alignment vertical="center"/>
      <protection hidden="1"/>
    </xf>
    <xf numFmtId="0" fontId="28" fillId="4" borderId="125"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0" fillId="0" borderId="0" xfId="0" applyFill="1" applyAlignment="1" applyProtection="1">
      <protection hidden="1"/>
    </xf>
    <xf numFmtId="0" fontId="34" fillId="0" borderId="0" xfId="0" applyFont="1" applyFill="1" applyBorder="1" applyAlignment="1" applyProtection="1">
      <protection hidden="1"/>
    </xf>
    <xf numFmtId="0" fontId="29" fillId="0" borderId="0" xfId="0" applyFont="1" applyFill="1" applyBorder="1" applyAlignment="1" applyProtection="1">
      <alignment vertical="center"/>
      <protection hidden="1"/>
    </xf>
    <xf numFmtId="0" fontId="41" fillId="0" borderId="0" xfId="0" applyFont="1" applyFill="1" applyBorder="1" applyAlignment="1" applyProtection="1">
      <alignment vertical="center"/>
      <protection hidden="1"/>
    </xf>
    <xf numFmtId="0" fontId="31" fillId="0" borderId="0" xfId="0" applyFont="1" applyFill="1" applyBorder="1" applyAlignment="1" applyProtection="1">
      <alignment vertical="center"/>
      <protection hidden="1"/>
    </xf>
    <xf numFmtId="0" fontId="40" fillId="0" borderId="0" xfId="0" applyFont="1" applyFill="1" applyBorder="1" applyAlignment="1" applyProtection="1">
      <alignment vertical="center"/>
      <protection hidden="1"/>
    </xf>
    <xf numFmtId="0" fontId="29" fillId="0" borderId="54" xfId="0" applyFont="1" applyFill="1" applyBorder="1" applyAlignment="1" applyProtection="1">
      <alignment vertical="center"/>
      <protection hidden="1"/>
    </xf>
    <xf numFmtId="0" fontId="48" fillId="0" borderId="0" xfId="0" applyFont="1" applyFill="1" applyBorder="1" applyAlignment="1" applyProtection="1">
      <alignment vertical="center"/>
      <protection hidden="1"/>
    </xf>
    <xf numFmtId="0" fontId="51" fillId="0" borderId="0" xfId="0" applyFont="1" applyFill="1" applyBorder="1" applyAlignment="1" applyProtection="1">
      <alignment vertical="center"/>
      <protection hidden="1"/>
    </xf>
    <xf numFmtId="0" fontId="29" fillId="0" borderId="0" xfId="0" applyFont="1" applyFill="1" applyBorder="1" applyAlignment="1" applyProtection="1">
      <alignment vertical="center" shrinkToFit="1"/>
      <protection hidden="1"/>
    </xf>
    <xf numFmtId="0" fontId="29" fillId="0" borderId="0" xfId="0" applyFont="1" applyFill="1" applyBorder="1" applyAlignment="1" applyProtection="1">
      <protection hidden="1"/>
    </xf>
    <xf numFmtId="0" fontId="45" fillId="0" borderId="0" xfId="1" applyFont="1" applyFill="1" applyBorder="1" applyAlignment="1" applyProtection="1">
      <alignment vertical="center"/>
      <protection hidden="1"/>
    </xf>
    <xf numFmtId="0" fontId="45" fillId="0" borderId="0" xfId="1" applyFont="1" applyFill="1" applyBorder="1" applyAlignment="1" applyProtection="1">
      <alignment vertical="center" wrapText="1"/>
      <protection hidden="1"/>
    </xf>
    <xf numFmtId="0" fontId="42" fillId="0" borderId="0" xfId="1" applyFont="1" applyFill="1" applyBorder="1" applyAlignment="1" applyProtection="1">
      <alignment vertical="center" wrapText="1"/>
      <protection hidden="1"/>
    </xf>
    <xf numFmtId="0" fontId="29" fillId="0" borderId="0" xfId="0" applyFont="1" applyBorder="1" applyAlignment="1" applyProtection="1">
      <alignment horizontal="center" vertical="center"/>
      <protection hidden="1"/>
    </xf>
    <xf numFmtId="0" fontId="77" fillId="20" borderId="126" xfId="0" applyFont="1" applyFill="1" applyBorder="1" applyAlignment="1" applyProtection="1">
      <alignment horizontal="center" vertical="center"/>
      <protection hidden="1"/>
    </xf>
    <xf numFmtId="0" fontId="54" fillId="22" borderId="126" xfId="0" applyFont="1" applyFill="1" applyBorder="1" applyAlignment="1" applyProtection="1">
      <alignment horizontal="center" vertical="center"/>
      <protection hidden="1"/>
    </xf>
    <xf numFmtId="0" fontId="0" fillId="4" borderId="125" xfId="0" applyFont="1" applyFill="1" applyBorder="1" applyAlignment="1" applyProtection="1">
      <alignment horizontal="center" vertical="center"/>
      <protection hidden="1"/>
    </xf>
    <xf numFmtId="0" fontId="34" fillId="0" borderId="131" xfId="0" applyFont="1" applyBorder="1" applyAlignment="1" applyProtection="1">
      <alignment horizontal="center" vertical="center"/>
      <protection hidden="1"/>
    </xf>
    <xf numFmtId="0" fontId="0" fillId="0" borderId="132" xfId="0" applyFont="1" applyBorder="1" applyAlignment="1" applyProtection="1">
      <alignment horizontal="center" vertical="center"/>
      <protection hidden="1"/>
    </xf>
    <xf numFmtId="0" fontId="0" fillId="0" borderId="133" xfId="0" applyFont="1" applyBorder="1" applyAlignment="1" applyProtection="1">
      <alignment horizontal="center" vertical="center"/>
      <protection hidden="1"/>
    </xf>
    <xf numFmtId="0" fontId="53" fillId="0" borderId="134" xfId="0" applyFont="1" applyBorder="1" applyAlignment="1" applyProtection="1">
      <alignment horizontal="center" vertical="center" wrapText="1"/>
      <protection hidden="1"/>
    </xf>
    <xf numFmtId="0" fontId="41" fillId="0" borderId="0" xfId="0" applyFont="1" applyBorder="1" applyAlignment="1" applyProtection="1">
      <alignment vertical="center" wrapText="1"/>
      <protection hidden="1"/>
    </xf>
    <xf numFmtId="0" fontId="41" fillId="0" borderId="91" xfId="0" applyFont="1" applyBorder="1" applyAlignment="1" applyProtection="1">
      <alignment vertical="center" wrapText="1"/>
      <protection hidden="1"/>
    </xf>
    <xf numFmtId="0" fontId="35" fillId="0" borderId="0" xfId="0" applyFont="1" applyBorder="1" applyAlignment="1" applyProtection="1">
      <alignment vertical="center" readingOrder="2"/>
      <protection hidden="1"/>
    </xf>
    <xf numFmtId="0" fontId="35" fillId="0" borderId="0" xfId="0" applyFont="1" applyBorder="1" applyAlignment="1" applyProtection="1">
      <alignment vertical="center" readingOrder="2"/>
      <protection locked="0" hidden="1"/>
    </xf>
    <xf numFmtId="0" fontId="56" fillId="0" borderId="22" xfId="0" applyNumberFormat="1" applyFont="1" applyFill="1" applyBorder="1" applyAlignment="1" applyProtection="1">
      <alignment horizontal="center" vertical="center"/>
      <protection hidden="1"/>
    </xf>
    <xf numFmtId="0" fontId="56" fillId="0" borderId="20" xfId="0" applyNumberFormat="1" applyFont="1" applyFill="1" applyBorder="1" applyAlignment="1" applyProtection="1">
      <alignment horizontal="left" vertical="center" shrinkToFit="1"/>
      <protection hidden="1"/>
    </xf>
    <xf numFmtId="0" fontId="55" fillId="0" borderId="20" xfId="0" applyNumberFormat="1" applyFont="1" applyFill="1" applyBorder="1" applyAlignment="1" applyProtection="1">
      <alignment horizontal="right" vertical="center"/>
      <protection hidden="1"/>
    </xf>
    <xf numFmtId="0" fontId="55" fillId="0" borderId="20" xfId="0" applyNumberFormat="1" applyFont="1" applyBorder="1" applyAlignment="1" applyProtection="1">
      <alignment horizontal="right" vertical="center"/>
      <protection hidden="1"/>
    </xf>
    <xf numFmtId="0" fontId="56" fillId="0" borderId="20" xfId="0" applyNumberFormat="1" applyFont="1" applyFill="1" applyBorder="1" applyAlignment="1" applyProtection="1">
      <alignment horizontal="right" vertical="center" shrinkToFit="1"/>
      <protection hidden="1"/>
    </xf>
    <xf numFmtId="0" fontId="55" fillId="0" borderId="21" xfId="0" applyNumberFormat="1" applyFont="1" applyBorder="1" applyAlignment="1" applyProtection="1">
      <alignment horizontal="right" vertical="center"/>
      <protection hidden="1"/>
    </xf>
    <xf numFmtId="0" fontId="12" fillId="0" borderId="0" xfId="0" applyFont="1" applyBorder="1" applyProtection="1">
      <protection hidden="1"/>
    </xf>
    <xf numFmtId="0" fontId="12" fillId="0" borderId="0" xfId="0" applyFont="1" applyAlignment="1" applyProtection="1">
      <protection hidden="1"/>
    </xf>
    <xf numFmtId="0" fontId="0" fillId="0" borderId="0" xfId="0" applyFill="1" applyBorder="1" applyAlignment="1" applyProtection="1">
      <alignment vertical="center" wrapText="1"/>
      <protection hidden="1"/>
    </xf>
    <xf numFmtId="0" fontId="28" fillId="0" borderId="0" xfId="0" applyFont="1" applyFill="1" applyBorder="1" applyAlignment="1" applyProtection="1">
      <protection hidden="1"/>
    </xf>
    <xf numFmtId="0" fontId="0" fillId="0" borderId="0" xfId="0" applyFont="1" applyFill="1" applyBorder="1" applyAlignment="1" applyProtection="1">
      <alignment vertical="top" wrapText="1"/>
      <protection hidden="1"/>
    </xf>
    <xf numFmtId="0" fontId="34" fillId="0" borderId="147" xfId="0" applyFont="1" applyBorder="1" applyAlignment="1" applyProtection="1">
      <alignment horizontal="center" vertical="center"/>
      <protection hidden="1"/>
    </xf>
    <xf numFmtId="0" fontId="60" fillId="0" borderId="148" xfId="0" applyFont="1" applyBorder="1" applyAlignment="1" applyProtection="1">
      <alignment horizontal="center" vertical="center"/>
      <protection hidden="1"/>
    </xf>
    <xf numFmtId="0" fontId="60" fillId="0" borderId="100" xfId="0" applyFont="1" applyBorder="1" applyAlignment="1" applyProtection="1">
      <alignment horizontal="center" vertical="center"/>
      <protection hidden="1"/>
    </xf>
    <xf numFmtId="0" fontId="82" fillId="0" borderId="150" xfId="0" applyFont="1" applyFill="1" applyBorder="1" applyAlignment="1" applyProtection="1">
      <alignment horizontal="center" vertical="center"/>
      <protection hidden="1"/>
    </xf>
    <xf numFmtId="0" fontId="15" fillId="0" borderId="0" xfId="0" applyFont="1" applyAlignment="1" applyProtection="1">
      <protection hidden="1"/>
    </xf>
    <xf numFmtId="0" fontId="29" fillId="0" borderId="0" xfId="0" applyFont="1" applyAlignment="1" applyProtection="1">
      <alignment horizontal="center" vertical="center"/>
      <protection hidden="1"/>
    </xf>
    <xf numFmtId="0" fontId="3" fillId="0" borderId="0" xfId="0" applyFont="1" applyAlignment="1" applyProtection="1">
      <alignment vertical="center"/>
      <protection hidden="1"/>
    </xf>
    <xf numFmtId="0" fontId="7" fillId="0" borderId="0" xfId="0" applyFont="1" applyFill="1" applyBorder="1" applyAlignment="1" applyProtection="1">
      <alignment vertical="center" shrinkToFit="1"/>
      <protection hidden="1"/>
    </xf>
    <xf numFmtId="0" fontId="48" fillId="0" borderId="0" xfId="0" applyFont="1" applyFill="1" applyBorder="1" applyAlignment="1" applyProtection="1">
      <alignment vertical="center" shrinkToFit="1"/>
      <protection hidden="1"/>
    </xf>
    <xf numFmtId="0" fontId="84" fillId="25" borderId="0" xfId="0" applyFont="1" applyFill="1" applyAlignment="1" applyProtection="1">
      <alignment horizontal="center" vertical="center" wrapText="1"/>
      <protection hidden="1"/>
    </xf>
    <xf numFmtId="0" fontId="31" fillId="0" borderId="0" xfId="0" applyFont="1" applyFill="1" applyAlignment="1" applyProtection="1">
      <alignment vertical="center"/>
      <protection hidden="1"/>
    </xf>
    <xf numFmtId="0" fontId="77" fillId="20" borderId="128" xfId="0" applyFont="1" applyFill="1" applyBorder="1" applyAlignment="1" applyProtection="1">
      <alignment horizontal="center" vertical="center"/>
      <protection hidden="1"/>
    </xf>
    <xf numFmtId="0" fontId="12" fillId="0" borderId="0" xfId="0" applyFont="1" applyBorder="1" applyAlignment="1" applyProtection="1">
      <protection hidden="1"/>
    </xf>
    <xf numFmtId="0" fontId="48" fillId="0" borderId="0" xfId="0" applyFont="1" applyFill="1" applyBorder="1" applyAlignment="1" applyProtection="1">
      <protection hidden="1"/>
    </xf>
    <xf numFmtId="0" fontId="86" fillId="0" borderId="0" xfId="0" applyFont="1" applyBorder="1" applyAlignment="1" applyProtection="1">
      <protection hidden="1"/>
    </xf>
    <xf numFmtId="0" fontId="86" fillId="0" borderId="0" xfId="0" applyFont="1" applyProtection="1">
      <protection hidden="1"/>
    </xf>
    <xf numFmtId="0" fontId="30" fillId="6" borderId="45" xfId="0" applyFont="1" applyFill="1" applyBorder="1" applyAlignment="1" applyProtection="1">
      <alignment horizontal="center" vertical="center"/>
      <protection hidden="1"/>
    </xf>
    <xf numFmtId="0" fontId="30" fillId="6" borderId="46" xfId="0" applyFont="1" applyFill="1" applyBorder="1" applyAlignment="1" applyProtection="1">
      <alignment horizontal="center" vertical="center"/>
      <protection hidden="1"/>
    </xf>
    <xf numFmtId="0" fontId="28" fillId="8" borderId="29" xfId="0" applyFont="1" applyFill="1" applyBorder="1" applyProtection="1">
      <protection hidden="1"/>
    </xf>
    <xf numFmtId="0" fontId="28" fillId="7" borderId="29" xfId="0" applyFont="1" applyFill="1" applyBorder="1" applyProtection="1">
      <protection hidden="1"/>
    </xf>
    <xf numFmtId="0" fontId="32" fillId="10" borderId="27" xfId="0" applyFont="1" applyFill="1" applyBorder="1" applyAlignment="1">
      <alignment horizontal="center" vertical="center"/>
    </xf>
    <xf numFmtId="14" fontId="87" fillId="0" borderId="32" xfId="0" applyNumberFormat="1" applyFont="1" applyFill="1" applyBorder="1" applyAlignment="1" applyProtection="1">
      <alignment horizontal="center" vertical="center"/>
      <protection hidden="1"/>
    </xf>
    <xf numFmtId="0" fontId="29" fillId="0" borderId="82" xfId="0" applyFont="1" applyFill="1" applyBorder="1" applyAlignment="1" applyProtection="1">
      <alignment horizontal="center" vertical="center"/>
      <protection hidden="1"/>
    </xf>
    <xf numFmtId="0" fontId="89" fillId="0" borderId="0" xfId="0" applyFont="1" applyFill="1" applyBorder="1" applyAlignment="1" applyProtection="1">
      <alignment vertical="center" shrinkToFit="1"/>
      <protection hidden="1"/>
    </xf>
    <xf numFmtId="0" fontId="3" fillId="0" borderId="0" xfId="0" applyFont="1" applyFill="1" applyBorder="1" applyAlignment="1" applyProtection="1">
      <alignment horizontal="center" vertical="center" shrinkToFit="1"/>
      <protection hidden="1"/>
    </xf>
    <xf numFmtId="0" fontId="12" fillId="0" borderId="0" xfId="0" applyFont="1"/>
    <xf numFmtId="0" fontId="54" fillId="22" borderId="126" xfId="0" applyFont="1" applyFill="1" applyBorder="1" applyAlignment="1" applyProtection="1">
      <alignment horizontal="center" vertical="center"/>
      <protection locked="0" hidden="1"/>
    </xf>
    <xf numFmtId="0" fontId="12" fillId="0" borderId="0" xfId="0" applyFont="1" applyBorder="1" applyProtection="1"/>
    <xf numFmtId="0" fontId="30" fillId="0" borderId="0" xfId="0" applyFont="1" applyFill="1" applyBorder="1" applyAlignment="1" applyProtection="1">
      <alignment vertical="center"/>
      <protection hidden="1"/>
    </xf>
    <xf numFmtId="0" fontId="65" fillId="12" borderId="113" xfId="1" applyFont="1" applyFill="1" applyBorder="1" applyAlignment="1">
      <alignment horizontal="right"/>
    </xf>
    <xf numFmtId="0" fontId="65" fillId="12" borderId="65" xfId="1" applyFont="1" applyFill="1" applyBorder="1" applyAlignment="1">
      <alignment horizontal="right"/>
    </xf>
    <xf numFmtId="0" fontId="65" fillId="12" borderId="114" xfId="1" applyFont="1" applyFill="1" applyBorder="1" applyAlignment="1">
      <alignment horizontal="right"/>
    </xf>
    <xf numFmtId="0" fontId="66" fillId="12" borderId="115" xfId="0" applyFont="1" applyFill="1" applyBorder="1" applyAlignment="1">
      <alignment horizontal="right" vertical="center"/>
    </xf>
    <xf numFmtId="0" fontId="66" fillId="12" borderId="116" xfId="0" applyFont="1" applyFill="1" applyBorder="1" applyAlignment="1">
      <alignment horizontal="right" vertical="center"/>
    </xf>
    <xf numFmtId="0" fontId="66" fillId="12" borderId="117" xfId="0" applyFont="1" applyFill="1" applyBorder="1" applyAlignment="1">
      <alignment horizontal="right" vertical="center"/>
    </xf>
    <xf numFmtId="9" fontId="66" fillId="12" borderId="110" xfId="1" applyNumberFormat="1" applyFont="1" applyFill="1" applyBorder="1" applyAlignment="1">
      <alignment horizontal="right" vertical="center"/>
    </xf>
    <xf numFmtId="0" fontId="66" fillId="12" borderId="118" xfId="1" applyFont="1" applyFill="1" applyBorder="1" applyAlignment="1">
      <alignment horizontal="right" vertical="center"/>
    </xf>
    <xf numFmtId="0" fontId="61" fillId="0" borderId="0" xfId="0" applyFont="1" applyAlignment="1">
      <alignment horizontal="center"/>
    </xf>
    <xf numFmtId="0" fontId="62" fillId="0" borderId="5" xfId="0" applyFont="1" applyBorder="1" applyAlignment="1">
      <alignment horizontal="right"/>
    </xf>
    <xf numFmtId="0" fontId="63" fillId="12" borderId="102" xfId="0" applyFont="1" applyFill="1" applyBorder="1" applyAlignment="1">
      <alignment horizontal="center" vertical="center"/>
    </xf>
    <xf numFmtId="0" fontId="64" fillId="12" borderId="103" xfId="0" applyFont="1" applyFill="1" applyBorder="1" applyAlignment="1">
      <alignment horizontal="center" vertical="center"/>
    </xf>
    <xf numFmtId="0" fontId="64" fillId="12" borderId="109" xfId="0" applyFont="1" applyFill="1" applyBorder="1" applyAlignment="1">
      <alignment horizontal="center" vertical="center"/>
    </xf>
    <xf numFmtId="0" fontId="64" fillId="12" borderId="110" xfId="0" applyFont="1" applyFill="1" applyBorder="1" applyAlignment="1">
      <alignment horizontal="center" vertical="center"/>
    </xf>
    <xf numFmtId="0" fontId="64" fillId="12" borderId="104" xfId="0" applyFont="1" applyFill="1" applyBorder="1" applyAlignment="1">
      <alignment horizontal="center" vertical="center"/>
    </xf>
    <xf numFmtId="0" fontId="64" fillId="12" borderId="105" xfId="0" applyFont="1" applyFill="1" applyBorder="1" applyAlignment="1">
      <alignment horizontal="center" vertical="center"/>
    </xf>
    <xf numFmtId="0" fontId="64" fillId="12" borderId="111" xfId="0" applyFont="1" applyFill="1" applyBorder="1" applyAlignment="1">
      <alignment horizontal="center" vertical="center"/>
    </xf>
    <xf numFmtId="0" fontId="64" fillId="12" borderId="112" xfId="0" applyFont="1" applyFill="1" applyBorder="1" applyAlignment="1">
      <alignment horizontal="center" vertical="center"/>
    </xf>
    <xf numFmtId="0" fontId="65" fillId="12" borderId="106" xfId="1" applyFont="1" applyFill="1" applyBorder="1" applyAlignment="1">
      <alignment horizontal="right"/>
    </xf>
    <xf numFmtId="0" fontId="65" fillId="12" borderId="107" xfId="1" applyFont="1" applyFill="1" applyBorder="1" applyAlignment="1">
      <alignment horizontal="right"/>
    </xf>
    <xf numFmtId="0" fontId="65" fillId="12" borderId="108" xfId="1" applyFont="1" applyFill="1" applyBorder="1" applyAlignment="1">
      <alignment horizontal="right"/>
    </xf>
    <xf numFmtId="0" fontId="66" fillId="12" borderId="113" xfId="0" applyFont="1" applyFill="1" applyBorder="1" applyAlignment="1">
      <alignment horizontal="center"/>
    </xf>
    <xf numFmtId="0" fontId="66" fillId="12" borderId="65" xfId="0" applyFont="1" applyFill="1" applyBorder="1" applyAlignment="1">
      <alignment horizontal="center"/>
    </xf>
    <xf numFmtId="0" fontId="66" fillId="12" borderId="109" xfId="0" applyFont="1" applyFill="1" applyBorder="1" applyAlignment="1">
      <alignment horizontal="right" vertical="center"/>
    </xf>
    <xf numFmtId="0" fontId="66" fillId="12" borderId="110" xfId="0" applyFont="1" applyFill="1" applyBorder="1" applyAlignment="1">
      <alignment horizontal="right" vertical="center"/>
    </xf>
    <xf numFmtId="0" fontId="66" fillId="12" borderId="113" xfId="0" applyFont="1" applyFill="1" applyBorder="1" applyAlignment="1">
      <alignment horizontal="right"/>
    </xf>
    <xf numFmtId="0" fontId="66" fillId="12" borderId="65" xfId="0" applyFont="1" applyFill="1" applyBorder="1" applyAlignment="1">
      <alignment horizontal="right"/>
    </xf>
    <xf numFmtId="0" fontId="66" fillId="12" borderId="114" xfId="0" applyFont="1" applyFill="1" applyBorder="1" applyAlignment="1">
      <alignment horizontal="right"/>
    </xf>
    <xf numFmtId="0" fontId="67" fillId="12" borderId="110" xfId="0" applyFont="1" applyFill="1" applyBorder="1" applyAlignment="1">
      <alignment horizontal="right" vertical="center"/>
    </xf>
    <xf numFmtId="0" fontId="67" fillId="12" borderId="118" xfId="0" applyFont="1" applyFill="1" applyBorder="1" applyAlignment="1">
      <alignment horizontal="right" vertical="center"/>
    </xf>
    <xf numFmtId="0" fontId="69" fillId="12" borderId="65" xfId="1" applyFont="1" applyFill="1" applyBorder="1" applyAlignment="1">
      <alignment horizontal="center"/>
    </xf>
    <xf numFmtId="0" fontId="69" fillId="12" borderId="114" xfId="1" applyFont="1" applyFill="1" applyBorder="1" applyAlignment="1">
      <alignment horizontal="center"/>
    </xf>
    <xf numFmtId="0" fontId="66" fillId="12" borderId="115" xfId="0" applyFont="1" applyFill="1" applyBorder="1" applyAlignment="1">
      <alignment horizontal="right"/>
    </xf>
    <xf numFmtId="0" fontId="66" fillId="12" borderId="116" xfId="0" applyFont="1" applyFill="1" applyBorder="1" applyAlignment="1">
      <alignment horizontal="right"/>
    </xf>
    <xf numFmtId="0" fontId="66" fillId="12" borderId="117" xfId="0" applyFont="1" applyFill="1" applyBorder="1" applyAlignment="1">
      <alignment horizontal="right"/>
    </xf>
    <xf numFmtId="9" fontId="66" fillId="12" borderId="110" xfId="0" applyNumberFormat="1" applyFont="1" applyFill="1" applyBorder="1" applyAlignment="1">
      <alignment horizontal="right" vertical="center"/>
    </xf>
    <xf numFmtId="0" fontId="66" fillId="12" borderId="118" xfId="0" applyFont="1" applyFill="1" applyBorder="1" applyAlignment="1">
      <alignment horizontal="right" vertical="center"/>
    </xf>
    <xf numFmtId="0" fontId="66" fillId="12" borderId="101" xfId="0" applyFont="1" applyFill="1" applyBorder="1" applyAlignment="1">
      <alignment horizontal="center" vertical="center" wrapText="1"/>
    </xf>
    <xf numFmtId="0" fontId="66" fillId="12" borderId="0" xfId="0" applyFont="1" applyFill="1" applyAlignment="1">
      <alignment horizontal="center" vertical="center" wrapText="1"/>
    </xf>
    <xf numFmtId="0" fontId="66" fillId="12" borderId="94" xfId="0" applyFont="1" applyFill="1" applyBorder="1" applyAlignment="1">
      <alignment horizontal="center" vertical="center" wrapText="1"/>
    </xf>
    <xf numFmtId="0" fontId="66" fillId="12" borderId="109" xfId="0" applyFont="1" applyFill="1" applyBorder="1" applyAlignment="1">
      <alignment horizontal="right" vertical="center" wrapText="1"/>
    </xf>
    <xf numFmtId="0" fontId="66" fillId="12" borderId="110" xfId="0" applyFont="1" applyFill="1" applyBorder="1" applyAlignment="1">
      <alignment horizontal="right" vertical="center" wrapText="1"/>
    </xf>
    <xf numFmtId="0" fontId="66" fillId="12" borderId="110" xfId="0" applyFont="1" applyFill="1" applyBorder="1" applyAlignment="1">
      <alignment horizontal="right"/>
    </xf>
    <xf numFmtId="0" fontId="66" fillId="12" borderId="118" xfId="0" applyFont="1" applyFill="1" applyBorder="1" applyAlignment="1">
      <alignment horizontal="right"/>
    </xf>
    <xf numFmtId="9" fontId="66" fillId="12" borderId="110" xfId="0" applyNumberFormat="1" applyFont="1" applyFill="1" applyBorder="1" applyAlignment="1">
      <alignment horizontal="right" vertical="center" wrapText="1"/>
    </xf>
    <xf numFmtId="0" fontId="66" fillId="12" borderId="118" xfId="0" applyFont="1" applyFill="1" applyBorder="1" applyAlignment="1">
      <alignment horizontal="right" vertical="center" wrapText="1"/>
    </xf>
    <xf numFmtId="0" fontId="72" fillId="0" borderId="23" xfId="0" applyFont="1" applyBorder="1" applyAlignment="1">
      <alignment horizontal="center" wrapText="1"/>
    </xf>
    <xf numFmtId="0" fontId="72" fillId="0" borderId="3" xfId="0" applyFont="1" applyBorder="1" applyAlignment="1">
      <alignment horizontal="center" wrapText="1"/>
    </xf>
    <xf numFmtId="0" fontId="72" fillId="0" borderId="52" xfId="0" applyFont="1" applyBorder="1" applyAlignment="1">
      <alignment horizontal="center" wrapText="1"/>
    </xf>
    <xf numFmtId="0" fontId="72" fillId="0" borderId="24" xfId="0" applyFont="1" applyBorder="1" applyAlignment="1">
      <alignment horizontal="center" wrapText="1"/>
    </xf>
    <xf numFmtId="0" fontId="72" fillId="0" borderId="0" xfId="0" applyFont="1" applyBorder="1" applyAlignment="1">
      <alignment horizontal="center" wrapText="1"/>
    </xf>
    <xf numFmtId="0" fontId="72" fillId="0" borderId="35" xfId="0" applyFont="1" applyBorder="1" applyAlignment="1">
      <alignment horizontal="center" wrapText="1"/>
    </xf>
    <xf numFmtId="0" fontId="72" fillId="0" borderId="4" xfId="0" applyFont="1" applyBorder="1" applyAlignment="1">
      <alignment horizontal="center" wrapText="1"/>
    </xf>
    <xf numFmtId="0" fontId="72" fillId="0" borderId="5" xfId="0" applyFont="1" applyBorder="1" applyAlignment="1">
      <alignment horizontal="center" wrapText="1"/>
    </xf>
    <xf numFmtId="0" fontId="72" fillId="0" borderId="36" xfId="0" applyFont="1" applyBorder="1" applyAlignment="1">
      <alignment horizontal="center" wrapText="1"/>
    </xf>
    <xf numFmtId="0" fontId="66" fillId="12" borderId="110" xfId="0" applyFont="1" applyFill="1" applyBorder="1" applyAlignment="1">
      <alignment horizontal="right" readingOrder="1"/>
    </xf>
    <xf numFmtId="0" fontId="66" fillId="12" borderId="118" xfId="0" applyFont="1" applyFill="1" applyBorder="1" applyAlignment="1">
      <alignment horizontal="right" readingOrder="1"/>
    </xf>
    <xf numFmtId="0" fontId="66" fillId="12" borderId="119" xfId="0" applyFont="1" applyFill="1" applyBorder="1" applyAlignment="1">
      <alignment horizontal="right" vertical="center"/>
    </xf>
    <xf numFmtId="0" fontId="66" fillId="12" borderId="120" xfId="0" applyFont="1" applyFill="1" applyBorder="1" applyAlignment="1">
      <alignment horizontal="right" vertical="center"/>
    </xf>
    <xf numFmtId="0" fontId="66" fillId="12" borderId="121" xfId="0" applyFont="1" applyFill="1" applyBorder="1" applyAlignment="1">
      <alignment horizontal="right" vertical="center"/>
    </xf>
    <xf numFmtId="9" fontId="66" fillId="12" borderId="122" xfId="0" applyNumberFormat="1" applyFont="1" applyFill="1" applyBorder="1" applyAlignment="1">
      <alignment horizontal="right" vertical="center"/>
    </xf>
    <xf numFmtId="0" fontId="66" fillId="12" borderId="123" xfId="0" applyFont="1" applyFill="1" applyBorder="1" applyAlignment="1">
      <alignment horizontal="right" vertical="center"/>
    </xf>
    <xf numFmtId="0" fontId="66" fillId="12" borderId="113" xfId="0" applyFont="1" applyFill="1" applyBorder="1" applyAlignment="1">
      <alignment horizontal="right" wrapText="1"/>
    </xf>
    <xf numFmtId="0" fontId="66" fillId="12" borderId="65" xfId="0" applyFont="1" applyFill="1" applyBorder="1" applyAlignment="1">
      <alignment horizontal="right" wrapText="1"/>
    </xf>
    <xf numFmtId="0" fontId="66" fillId="12" borderId="114" xfId="0" applyFont="1" applyFill="1" applyBorder="1" applyAlignment="1">
      <alignment horizontal="right" wrapText="1"/>
    </xf>
    <xf numFmtId="0" fontId="70" fillId="0" borderId="0" xfId="0" applyFont="1" applyAlignment="1">
      <alignment horizontal="center" vertical="center" wrapText="1"/>
    </xf>
    <xf numFmtId="0" fontId="70" fillId="0" borderId="0" xfId="0" applyFont="1" applyAlignment="1">
      <alignment horizontal="center" vertical="center"/>
    </xf>
    <xf numFmtId="0" fontId="66" fillId="12" borderId="101" xfId="0" applyFont="1" applyFill="1" applyBorder="1" applyAlignment="1">
      <alignment horizontal="right" wrapText="1"/>
    </xf>
    <xf numFmtId="0" fontId="66" fillId="12" borderId="0" xfId="0" applyFont="1" applyFill="1" applyBorder="1" applyAlignment="1">
      <alignment horizontal="right" wrapText="1"/>
    </xf>
    <xf numFmtId="0" fontId="66" fillId="12" borderId="5" xfId="0" applyFont="1" applyFill="1" applyBorder="1" applyAlignment="1">
      <alignment horizontal="right" wrapText="1"/>
    </xf>
    <xf numFmtId="0" fontId="62" fillId="0" borderId="0" xfId="0" applyFont="1" applyBorder="1" applyAlignment="1">
      <alignment horizontal="right" vertical="center" wrapText="1"/>
    </xf>
    <xf numFmtId="0" fontId="62" fillId="0" borderId="0" xfId="0" applyFont="1" applyFill="1" applyBorder="1" applyAlignment="1">
      <alignment horizontal="right" vertical="center" wrapText="1"/>
    </xf>
    <xf numFmtId="0" fontId="62" fillId="0" borderId="0" xfId="0" applyFont="1" applyFill="1" applyAlignment="1">
      <alignment horizontal="center"/>
    </xf>
    <xf numFmtId="0" fontId="58" fillId="23" borderId="157" xfId="0" applyFont="1" applyFill="1" applyBorder="1" applyAlignment="1" applyProtection="1">
      <alignment horizontal="center"/>
      <protection hidden="1"/>
    </xf>
    <xf numFmtId="0" fontId="58" fillId="23" borderId="158" xfId="0" applyFont="1" applyFill="1" applyBorder="1" applyAlignment="1" applyProtection="1">
      <alignment horizontal="center"/>
      <protection hidden="1"/>
    </xf>
    <xf numFmtId="0" fontId="58" fillId="23" borderId="159" xfId="0" applyFont="1" applyFill="1" applyBorder="1" applyAlignment="1" applyProtection="1">
      <alignment horizontal="center"/>
      <protection hidden="1"/>
    </xf>
    <xf numFmtId="0" fontId="58" fillId="13" borderId="160" xfId="0" applyFont="1" applyFill="1" applyBorder="1" applyAlignment="1" applyProtection="1">
      <alignment horizontal="center"/>
      <protection hidden="1"/>
    </xf>
    <xf numFmtId="0" fontId="58" fillId="13" borderId="158" xfId="0" applyFont="1" applyFill="1" applyBorder="1" applyAlignment="1" applyProtection="1">
      <alignment horizontal="center"/>
      <protection hidden="1"/>
    </xf>
    <xf numFmtId="0" fontId="58" fillId="13" borderId="161" xfId="0" applyFont="1" applyFill="1" applyBorder="1" applyAlignment="1" applyProtection="1">
      <alignment horizontal="center"/>
      <protection hidden="1"/>
    </xf>
    <xf numFmtId="0" fontId="7" fillId="3" borderId="172" xfId="1" applyFont="1" applyFill="1" applyBorder="1" applyAlignment="1" applyProtection="1">
      <alignment horizontal="center" vertical="center" shrinkToFit="1"/>
      <protection locked="0" hidden="1"/>
    </xf>
    <xf numFmtId="0" fontId="7" fillId="3" borderId="173" xfId="1" applyFont="1" applyFill="1" applyBorder="1" applyAlignment="1" applyProtection="1">
      <alignment horizontal="center" vertical="center" shrinkToFit="1"/>
      <protection locked="0" hidden="1"/>
    </xf>
    <xf numFmtId="0" fontId="7" fillId="3" borderId="174" xfId="1" applyFont="1" applyFill="1" applyBorder="1" applyAlignment="1" applyProtection="1">
      <alignment horizontal="center" vertical="center" shrinkToFit="1"/>
      <protection locked="0" hidden="1"/>
    </xf>
    <xf numFmtId="0" fontId="48" fillId="21" borderId="152" xfId="0" applyFont="1" applyFill="1" applyBorder="1" applyAlignment="1" applyProtection="1">
      <alignment horizontal="center" vertical="center" shrinkToFit="1"/>
      <protection hidden="1"/>
    </xf>
    <xf numFmtId="0" fontId="7" fillId="3" borderId="152" xfId="0" applyFont="1" applyFill="1" applyBorder="1" applyAlignment="1" applyProtection="1">
      <alignment horizontal="center" vertical="center" shrinkToFit="1"/>
      <protection hidden="1"/>
    </xf>
    <xf numFmtId="14" fontId="7" fillId="3" borderId="152" xfId="0" applyNumberFormat="1" applyFont="1" applyFill="1" applyBorder="1" applyAlignment="1" applyProtection="1">
      <alignment horizontal="center" vertical="center" shrinkToFit="1"/>
      <protection hidden="1"/>
    </xf>
    <xf numFmtId="0" fontId="7" fillId="3" borderId="152" xfId="0" applyNumberFormat="1" applyFont="1" applyFill="1" applyBorder="1" applyAlignment="1" applyProtection="1">
      <alignment horizontal="center" vertical="center" shrinkToFit="1"/>
      <protection hidden="1"/>
    </xf>
    <xf numFmtId="0" fontId="75" fillId="11" borderId="127" xfId="0" applyFont="1" applyFill="1" applyBorder="1" applyAlignment="1" applyProtection="1">
      <alignment horizontal="center"/>
      <protection hidden="1"/>
    </xf>
    <xf numFmtId="0" fontId="75" fillId="11" borderId="124" xfId="0" applyFont="1" applyFill="1" applyBorder="1" applyAlignment="1" applyProtection="1">
      <alignment horizontal="center"/>
      <protection hidden="1"/>
    </xf>
    <xf numFmtId="0" fontId="75" fillId="11" borderId="128" xfId="0" applyFont="1" applyFill="1" applyBorder="1" applyAlignment="1" applyProtection="1">
      <alignment horizontal="center"/>
      <protection hidden="1"/>
    </xf>
    <xf numFmtId="0" fontId="32" fillId="23" borderId="144" xfId="0" applyFont="1" applyFill="1" applyBorder="1" applyAlignment="1" applyProtection="1">
      <alignment horizontal="center"/>
      <protection hidden="1"/>
    </xf>
    <xf numFmtId="0" fontId="32" fillId="23" borderId="145" xfId="0" applyFont="1" applyFill="1" applyBorder="1" applyAlignment="1" applyProtection="1">
      <alignment horizontal="center"/>
      <protection hidden="1"/>
    </xf>
    <xf numFmtId="0" fontId="58" fillId="13" borderId="145" xfId="0" applyFont="1" applyFill="1" applyBorder="1" applyAlignment="1" applyProtection="1">
      <alignment horizontal="center"/>
      <protection hidden="1"/>
    </xf>
    <xf numFmtId="0" fontId="58" fillId="13" borderId="146" xfId="0" applyFont="1" applyFill="1" applyBorder="1" applyAlignment="1" applyProtection="1">
      <alignment horizontal="center"/>
      <protection hidden="1"/>
    </xf>
    <xf numFmtId="0" fontId="32" fillId="23" borderId="154" xfId="0" applyFont="1" applyFill="1" applyBorder="1" applyAlignment="1" applyProtection="1">
      <alignment horizontal="center"/>
      <protection hidden="1"/>
    </xf>
    <xf numFmtId="0" fontId="32" fillId="23" borderId="155" xfId="0" applyFont="1" applyFill="1" applyBorder="1" applyAlignment="1" applyProtection="1">
      <alignment horizontal="center"/>
      <protection hidden="1"/>
    </xf>
    <xf numFmtId="0" fontId="58" fillId="13" borderId="155" xfId="0" applyFont="1" applyFill="1" applyBorder="1" applyAlignment="1" applyProtection="1">
      <alignment horizontal="center"/>
      <protection hidden="1"/>
    </xf>
    <xf numFmtId="0" fontId="58" fillId="13" borderId="156" xfId="0" applyFont="1" applyFill="1" applyBorder="1" applyAlignment="1" applyProtection="1">
      <alignment horizontal="center"/>
      <protection hidden="1"/>
    </xf>
    <xf numFmtId="0" fontId="85" fillId="11" borderId="0" xfId="0" applyFont="1" applyFill="1" applyAlignment="1" applyProtection="1">
      <alignment horizontal="center" vertical="center"/>
      <protection hidden="1"/>
    </xf>
    <xf numFmtId="0" fontId="58" fillId="23" borderId="144" xfId="0" applyFont="1" applyFill="1" applyBorder="1" applyAlignment="1" applyProtection="1">
      <alignment horizontal="center"/>
      <protection hidden="1"/>
    </xf>
    <xf numFmtId="0" fontId="58" fillId="23" borderId="145" xfId="0" applyFont="1" applyFill="1" applyBorder="1" applyAlignment="1" applyProtection="1">
      <alignment horizontal="center"/>
      <protection hidden="1"/>
    </xf>
    <xf numFmtId="0" fontId="58" fillId="13" borderId="145" xfId="0" applyFont="1" applyFill="1" applyBorder="1" applyAlignment="1" applyProtection="1">
      <alignment horizontal="center"/>
      <protection locked="0" hidden="1"/>
    </xf>
    <xf numFmtId="0" fontId="58" fillId="13" borderId="146" xfId="0" applyFont="1" applyFill="1" applyBorder="1" applyAlignment="1" applyProtection="1">
      <alignment horizontal="center"/>
      <protection locked="0" hidden="1"/>
    </xf>
    <xf numFmtId="0" fontId="48" fillId="21" borderId="126" xfId="0" applyFont="1" applyFill="1" applyBorder="1" applyAlignment="1" applyProtection="1">
      <alignment horizontal="center" vertical="center" shrinkToFit="1"/>
      <protection hidden="1"/>
    </xf>
    <xf numFmtId="0" fontId="7" fillId="3" borderId="126" xfId="1" applyFont="1" applyFill="1" applyBorder="1" applyAlignment="1" applyProtection="1">
      <alignment horizontal="center" vertical="center" shrinkToFit="1"/>
      <protection hidden="1"/>
    </xf>
    <xf numFmtId="49" fontId="7" fillId="3" borderId="152" xfId="0" applyNumberFormat="1" applyFont="1" applyFill="1" applyBorder="1" applyAlignment="1" applyProtection="1">
      <alignment horizontal="center" vertical="center" shrinkToFit="1"/>
      <protection hidden="1"/>
    </xf>
    <xf numFmtId="0" fontId="7" fillId="3" borderId="126" xfId="0" applyFont="1" applyFill="1" applyBorder="1" applyAlignment="1" applyProtection="1">
      <alignment horizontal="center" vertical="center" shrinkToFit="1"/>
      <protection hidden="1"/>
    </xf>
    <xf numFmtId="0" fontId="48" fillId="24" borderId="130" xfId="0" applyFont="1" applyFill="1" applyBorder="1" applyAlignment="1" applyProtection="1">
      <alignment horizontal="center" vertical="center" shrinkToFit="1"/>
      <protection hidden="1"/>
    </xf>
    <xf numFmtId="0" fontId="48" fillId="24" borderId="0" xfId="0" applyFont="1" applyFill="1" applyBorder="1" applyAlignment="1" applyProtection="1">
      <alignment horizontal="center" vertical="center" shrinkToFit="1"/>
      <protection hidden="1"/>
    </xf>
    <xf numFmtId="0" fontId="48" fillId="24" borderId="153" xfId="0" applyFont="1" applyFill="1" applyBorder="1" applyAlignment="1" applyProtection="1">
      <alignment horizontal="center" vertical="center" shrinkToFit="1"/>
      <protection hidden="1"/>
    </xf>
    <xf numFmtId="49" fontId="7" fillId="3" borderId="126" xfId="0" applyNumberFormat="1" applyFont="1" applyFill="1" applyBorder="1" applyAlignment="1" applyProtection="1">
      <alignment horizontal="center" vertical="center" shrinkToFit="1"/>
      <protection hidden="1"/>
    </xf>
    <xf numFmtId="0" fontId="7" fillId="3" borderId="127" xfId="1" applyFont="1" applyFill="1" applyBorder="1" applyAlignment="1" applyProtection="1">
      <alignment horizontal="center" vertical="center" shrinkToFit="1"/>
      <protection hidden="1"/>
    </xf>
    <xf numFmtId="0" fontId="7" fillId="3" borderId="124" xfId="1" applyFont="1" applyFill="1" applyBorder="1" applyAlignment="1" applyProtection="1">
      <alignment horizontal="center" vertical="center" shrinkToFit="1"/>
      <protection hidden="1"/>
    </xf>
    <xf numFmtId="0" fontId="7" fillId="3" borderId="128" xfId="1" applyFont="1" applyFill="1" applyBorder="1" applyAlignment="1" applyProtection="1">
      <alignment horizontal="center" vertical="center" shrinkToFit="1"/>
      <protection hidden="1"/>
    </xf>
    <xf numFmtId="0" fontId="8" fillId="3" borderId="126" xfId="1" applyFont="1" applyFill="1" applyBorder="1" applyAlignment="1" applyProtection="1">
      <alignment horizontal="center" vertical="center" shrinkToFit="1"/>
      <protection hidden="1"/>
    </xf>
    <xf numFmtId="0" fontId="7" fillId="3" borderId="152" xfId="1" applyFont="1" applyFill="1" applyBorder="1" applyAlignment="1" applyProtection="1">
      <alignment horizontal="center" vertical="center" shrinkToFit="1"/>
      <protection hidden="1"/>
    </xf>
    <xf numFmtId="0" fontId="74" fillId="3" borderId="126" xfId="1" applyFont="1" applyFill="1" applyBorder="1" applyAlignment="1" applyProtection="1">
      <alignment horizontal="center" vertical="center" shrinkToFit="1"/>
      <protection locked="0" hidden="1"/>
    </xf>
    <xf numFmtId="0" fontId="78" fillId="3" borderId="126" xfId="1" applyFont="1" applyFill="1" applyBorder="1" applyAlignment="1" applyProtection="1">
      <alignment horizontal="center" vertical="center" shrinkToFit="1"/>
      <protection hidden="1"/>
    </xf>
    <xf numFmtId="0" fontId="76" fillId="25" borderId="129" xfId="0" applyFont="1" applyFill="1" applyBorder="1" applyAlignment="1" applyProtection="1">
      <alignment horizontal="center"/>
      <protection hidden="1"/>
    </xf>
    <xf numFmtId="0" fontId="75" fillId="11" borderId="126" xfId="0" applyFont="1" applyFill="1" applyBorder="1" applyAlignment="1" applyProtection="1">
      <alignment horizontal="center"/>
      <protection hidden="1"/>
    </xf>
    <xf numFmtId="0" fontId="74" fillId="0" borderId="0" xfId="1" applyFont="1" applyFill="1" applyBorder="1" applyAlignment="1" applyProtection="1">
      <alignment horizontal="center" vertical="center" shrinkToFit="1"/>
      <protection hidden="1"/>
    </xf>
    <xf numFmtId="0" fontId="3" fillId="0" borderId="0" xfId="0" applyFont="1" applyFill="1" applyBorder="1" applyAlignment="1" applyProtection="1">
      <alignment horizontal="center" vertical="center" shrinkToFit="1"/>
      <protection hidden="1"/>
    </xf>
    <xf numFmtId="0" fontId="7" fillId="3" borderId="175" xfId="0" applyFont="1" applyFill="1" applyBorder="1" applyAlignment="1" applyProtection="1">
      <alignment horizontal="center" vertical="center" shrinkToFit="1"/>
      <protection hidden="1"/>
    </xf>
    <xf numFmtId="0" fontId="7" fillId="3" borderId="0" xfId="0" applyFont="1" applyFill="1" applyBorder="1" applyAlignment="1" applyProtection="1">
      <alignment horizontal="center" vertical="center" shrinkToFit="1"/>
      <protection hidden="1"/>
    </xf>
    <xf numFmtId="0" fontId="37" fillId="25" borderId="0" xfId="0" applyFont="1" applyFill="1" applyAlignment="1" applyProtection="1">
      <alignment horizontal="center" vertical="center"/>
      <protection hidden="1"/>
    </xf>
    <xf numFmtId="164" fontId="7" fillId="3" borderId="126" xfId="1" applyNumberFormat="1" applyFont="1" applyFill="1" applyBorder="1" applyAlignment="1" applyProtection="1">
      <alignment horizontal="center" vertical="center" shrinkToFit="1"/>
      <protection hidden="1"/>
    </xf>
    <xf numFmtId="22" fontId="52" fillId="0" borderId="0" xfId="0" applyNumberFormat="1" applyFont="1" applyBorder="1" applyAlignment="1" applyProtection="1">
      <alignment horizontal="center" vertical="center" readingOrder="2"/>
      <protection hidden="1"/>
    </xf>
    <xf numFmtId="0" fontId="56" fillId="0" borderId="138" xfId="0" applyNumberFormat="1" applyFont="1" applyFill="1" applyBorder="1" applyAlignment="1" applyProtection="1">
      <alignment horizontal="right" vertical="center" wrapText="1"/>
      <protection hidden="1"/>
    </xf>
    <xf numFmtId="0" fontId="56" fillId="0" borderId="22" xfId="0" applyNumberFormat="1" applyFont="1" applyFill="1" applyBorder="1" applyAlignment="1" applyProtection="1">
      <alignment horizontal="right" vertical="center" wrapText="1"/>
      <protection hidden="1"/>
    </xf>
    <xf numFmtId="0" fontId="79" fillId="4" borderId="22" xfId="1" applyNumberFormat="1" applyFont="1" applyFill="1" applyBorder="1" applyAlignment="1" applyProtection="1">
      <alignment horizontal="center" vertical="center"/>
      <protection hidden="1"/>
    </xf>
    <xf numFmtId="0" fontId="56" fillId="0" borderId="22" xfId="0" applyNumberFormat="1" applyFont="1" applyFill="1" applyBorder="1" applyAlignment="1" applyProtection="1">
      <alignment horizontal="center" vertical="center"/>
      <protection hidden="1"/>
    </xf>
    <xf numFmtId="0" fontId="58" fillId="4" borderId="22" xfId="0" applyNumberFormat="1" applyFont="1" applyFill="1" applyBorder="1" applyAlignment="1" applyProtection="1">
      <alignment horizontal="center" vertical="center" shrinkToFit="1"/>
      <protection hidden="1"/>
    </xf>
    <xf numFmtId="0" fontId="88" fillId="4" borderId="22" xfId="0" applyNumberFormat="1" applyFont="1" applyFill="1" applyBorder="1" applyAlignment="1" applyProtection="1">
      <alignment horizontal="center" vertical="center" shrinkToFit="1"/>
      <protection hidden="1"/>
    </xf>
    <xf numFmtId="0" fontId="88" fillId="4" borderId="139" xfId="0" applyNumberFormat="1" applyFont="1" applyFill="1" applyBorder="1" applyAlignment="1" applyProtection="1">
      <alignment horizontal="center" vertical="center" shrinkToFit="1"/>
      <protection hidden="1"/>
    </xf>
    <xf numFmtId="0" fontId="56" fillId="4" borderId="20" xfId="0" applyNumberFormat="1" applyFont="1" applyFill="1" applyBorder="1" applyAlignment="1" applyProtection="1">
      <alignment horizontal="center" vertical="center" wrapText="1"/>
      <protection hidden="1"/>
    </xf>
    <xf numFmtId="164" fontId="57" fillId="4" borderId="20" xfId="0" applyNumberFormat="1" applyFont="1" applyFill="1" applyBorder="1" applyAlignment="1" applyProtection="1">
      <alignment horizontal="center" vertical="center"/>
      <protection hidden="1"/>
    </xf>
    <xf numFmtId="0" fontId="56" fillId="0" borderId="22" xfId="0" applyNumberFormat="1" applyFont="1" applyFill="1" applyBorder="1" applyAlignment="1" applyProtection="1">
      <alignment horizontal="center" vertical="center" shrinkToFit="1"/>
      <protection hidden="1"/>
    </xf>
    <xf numFmtId="0" fontId="55" fillId="0" borderId="20" xfId="0" applyNumberFormat="1" applyFont="1" applyFill="1" applyBorder="1" applyAlignment="1" applyProtection="1">
      <alignment horizontal="left" vertical="center"/>
      <protection hidden="1"/>
    </xf>
    <xf numFmtId="0" fontId="55" fillId="0" borderId="141" xfId="0" applyNumberFormat="1" applyFont="1" applyFill="1" applyBorder="1" applyAlignment="1" applyProtection="1">
      <alignment horizontal="left" vertical="center"/>
      <protection hidden="1"/>
    </xf>
    <xf numFmtId="0" fontId="56" fillId="0" borderId="20" xfId="0" applyNumberFormat="1" applyFont="1" applyFill="1" applyBorder="1" applyAlignment="1" applyProtection="1">
      <alignment horizontal="left" vertical="center" wrapText="1"/>
      <protection hidden="1"/>
    </xf>
    <xf numFmtId="0" fontId="56" fillId="0" borderId="141" xfId="0" applyNumberFormat="1" applyFont="1" applyFill="1" applyBorder="1" applyAlignment="1" applyProtection="1">
      <alignment horizontal="left" vertical="center" wrapText="1"/>
      <protection hidden="1"/>
    </xf>
    <xf numFmtId="0" fontId="56" fillId="0" borderId="140" xfId="0" applyNumberFormat="1" applyFont="1" applyFill="1" applyBorder="1" applyAlignment="1" applyProtection="1">
      <alignment horizontal="right" vertical="center" wrapText="1"/>
      <protection hidden="1"/>
    </xf>
    <xf numFmtId="0" fontId="56" fillId="0" borderId="20" xfId="0" applyNumberFormat="1" applyFont="1" applyFill="1" applyBorder="1" applyAlignment="1" applyProtection="1">
      <alignment horizontal="right" vertical="center" wrapText="1"/>
      <protection hidden="1"/>
    </xf>
    <xf numFmtId="0" fontId="88" fillId="4" borderId="20" xfId="0" applyNumberFormat="1" applyFont="1" applyFill="1" applyBorder="1" applyAlignment="1" applyProtection="1">
      <alignment horizontal="center" vertical="center" shrinkToFit="1"/>
      <protection hidden="1"/>
    </xf>
    <xf numFmtId="0" fontId="58" fillId="4" borderId="20" xfId="0" applyNumberFormat="1" applyFont="1" applyFill="1" applyBorder="1" applyAlignment="1" applyProtection="1">
      <alignment horizontal="center" vertical="center" shrinkToFit="1"/>
      <protection hidden="1"/>
    </xf>
    <xf numFmtId="0" fontId="68" fillId="4" borderId="20" xfId="0" applyNumberFormat="1" applyFont="1" applyFill="1" applyBorder="1" applyAlignment="1" applyProtection="1">
      <alignment horizontal="center" vertical="center" shrinkToFit="1"/>
      <protection hidden="1"/>
    </xf>
    <xf numFmtId="0" fontId="55" fillId="0" borderId="20" xfId="0" applyNumberFormat="1" applyFont="1" applyFill="1" applyBorder="1" applyAlignment="1" applyProtection="1">
      <alignment horizontal="right" vertical="center"/>
      <protection hidden="1"/>
    </xf>
    <xf numFmtId="0" fontId="60" fillId="4" borderId="20" xfId="0" applyNumberFormat="1" applyFont="1" applyFill="1" applyBorder="1" applyAlignment="1" applyProtection="1">
      <alignment horizontal="center" vertical="center"/>
      <protection hidden="1"/>
    </xf>
    <xf numFmtId="0" fontId="80" fillId="4" borderId="20" xfId="0" applyNumberFormat="1" applyFont="1" applyFill="1" applyBorder="1" applyAlignment="1" applyProtection="1">
      <alignment horizontal="center" vertical="center"/>
      <protection hidden="1"/>
    </xf>
    <xf numFmtId="0" fontId="80" fillId="4" borderId="141" xfId="0" applyNumberFormat="1" applyFont="1" applyFill="1" applyBorder="1" applyAlignment="1" applyProtection="1">
      <alignment horizontal="center" vertical="center"/>
      <protection hidden="1"/>
    </xf>
    <xf numFmtId="0" fontId="55" fillId="0" borderId="140" xfId="0" applyNumberFormat="1" applyFont="1" applyBorder="1" applyAlignment="1" applyProtection="1">
      <alignment horizontal="right" vertical="center"/>
      <protection hidden="1"/>
    </xf>
    <xf numFmtId="0" fontId="55" fillId="0" borderId="20" xfId="0" applyNumberFormat="1" applyFont="1" applyBorder="1" applyAlignment="1" applyProtection="1">
      <alignment horizontal="right" vertical="center"/>
      <protection hidden="1"/>
    </xf>
    <xf numFmtId="0" fontId="73" fillId="4" borderId="20" xfId="0" applyNumberFormat="1" applyFont="1" applyFill="1" applyBorder="1" applyAlignment="1" applyProtection="1">
      <alignment horizontal="center" vertical="center" shrinkToFit="1"/>
      <protection hidden="1"/>
    </xf>
    <xf numFmtId="0" fontId="60" fillId="4" borderId="141" xfId="0" applyNumberFormat="1" applyFont="1" applyFill="1" applyBorder="1" applyAlignment="1" applyProtection="1">
      <alignment horizontal="center" vertical="center"/>
      <protection hidden="1"/>
    </xf>
    <xf numFmtId="0" fontId="56" fillId="0" borderId="20" xfId="0" applyNumberFormat="1" applyFont="1" applyFill="1" applyBorder="1" applyAlignment="1" applyProtection="1">
      <alignment horizontal="right" vertical="center"/>
      <protection hidden="1"/>
    </xf>
    <xf numFmtId="0" fontId="81" fillId="0" borderId="20" xfId="0" applyNumberFormat="1" applyFont="1" applyFill="1" applyBorder="1" applyAlignment="1" applyProtection="1">
      <alignment horizontal="right" vertical="center"/>
      <protection hidden="1"/>
    </xf>
    <xf numFmtId="0" fontId="56" fillId="0" borderId="140" xfId="0" applyNumberFormat="1" applyFont="1" applyFill="1" applyBorder="1" applyAlignment="1" applyProtection="1">
      <alignment horizontal="right" vertical="center" shrinkToFit="1"/>
      <protection hidden="1"/>
    </xf>
    <xf numFmtId="0" fontId="56" fillId="0" borderId="20" xfId="0" applyNumberFormat="1" applyFont="1" applyFill="1" applyBorder="1" applyAlignment="1" applyProtection="1">
      <alignment horizontal="right" vertical="center" shrinkToFit="1"/>
      <protection hidden="1"/>
    </xf>
    <xf numFmtId="49" fontId="73" fillId="4" borderId="20" xfId="0" applyNumberFormat="1" applyFont="1" applyFill="1" applyBorder="1" applyAlignment="1" applyProtection="1">
      <alignment horizontal="center" vertical="center" shrinkToFit="1"/>
      <protection hidden="1"/>
    </xf>
    <xf numFmtId="49" fontId="73" fillId="4" borderId="21" xfId="0" applyNumberFormat="1" applyFont="1" applyFill="1" applyBorder="1" applyAlignment="1" applyProtection="1">
      <alignment horizontal="center" vertical="center" shrinkToFit="1"/>
      <protection hidden="1"/>
    </xf>
    <xf numFmtId="0" fontId="73" fillId="4" borderId="21" xfId="0" applyNumberFormat="1" applyFont="1" applyFill="1" applyBorder="1" applyAlignment="1" applyProtection="1">
      <alignment horizontal="center" vertical="center" shrinkToFit="1"/>
      <protection hidden="1"/>
    </xf>
    <xf numFmtId="0" fontId="30" fillId="15" borderId="3" xfId="0" applyFont="1" applyFill="1" applyBorder="1" applyAlignment="1" applyProtection="1">
      <alignment horizontal="center" vertical="center" wrapText="1"/>
      <protection hidden="1"/>
    </xf>
    <xf numFmtId="0" fontId="30" fillId="15" borderId="0" xfId="0" applyFont="1" applyFill="1" applyBorder="1" applyAlignment="1" applyProtection="1">
      <alignment horizontal="center" vertical="center" wrapText="1"/>
      <protection hidden="1"/>
    </xf>
    <xf numFmtId="0" fontId="55" fillId="0" borderId="142" xfId="0" applyNumberFormat="1" applyFont="1" applyFill="1" applyBorder="1" applyAlignment="1" applyProtection="1">
      <alignment horizontal="right" vertical="center"/>
      <protection hidden="1"/>
    </xf>
    <xf numFmtId="0" fontId="55" fillId="0" borderId="21" xfId="0" applyNumberFormat="1" applyFont="1" applyFill="1" applyBorder="1" applyAlignment="1" applyProtection="1">
      <alignment horizontal="right" vertical="center"/>
      <protection hidden="1"/>
    </xf>
    <xf numFmtId="0" fontId="32" fillId="0" borderId="21" xfId="0" applyNumberFormat="1" applyFont="1" applyFill="1" applyBorder="1" applyAlignment="1" applyProtection="1">
      <alignment horizontal="right" vertical="center"/>
      <protection hidden="1"/>
    </xf>
    <xf numFmtId="49" fontId="80" fillId="4" borderId="21" xfId="0" applyNumberFormat="1" applyFont="1" applyFill="1" applyBorder="1" applyAlignment="1" applyProtection="1">
      <alignment horizontal="center" vertical="center"/>
      <protection hidden="1"/>
    </xf>
    <xf numFmtId="0" fontId="80" fillId="4" borderId="21" xfId="0" applyNumberFormat="1" applyFont="1" applyFill="1" applyBorder="1" applyAlignment="1" applyProtection="1">
      <alignment horizontal="center" vertical="center"/>
      <protection hidden="1"/>
    </xf>
    <xf numFmtId="0" fontId="73" fillId="4" borderId="21" xfId="0" applyNumberFormat="1" applyFont="1" applyFill="1" applyBorder="1" applyAlignment="1" applyProtection="1">
      <alignment horizontal="center" vertical="center"/>
      <protection hidden="1"/>
    </xf>
    <xf numFmtId="0" fontId="73" fillId="4" borderId="143" xfId="0" applyNumberFormat="1" applyFont="1" applyFill="1" applyBorder="1" applyAlignment="1" applyProtection="1">
      <alignment horizontal="center" vertical="center"/>
      <protection hidden="1"/>
    </xf>
    <xf numFmtId="0" fontId="34" fillId="0" borderId="135" xfId="0" applyFont="1" applyBorder="1" applyAlignment="1" applyProtection="1">
      <alignment horizontal="center" vertical="center"/>
      <protection hidden="1"/>
    </xf>
    <xf numFmtId="0" fontId="34" fillId="0" borderId="136" xfId="0" applyFont="1" applyBorder="1" applyAlignment="1" applyProtection="1">
      <alignment horizontal="center" vertical="center"/>
      <protection hidden="1"/>
    </xf>
    <xf numFmtId="0" fontId="34" fillId="0" borderId="137" xfId="0" applyFont="1" applyBorder="1" applyAlignment="1" applyProtection="1">
      <alignment horizontal="center" vertical="center"/>
      <protection hidden="1"/>
    </xf>
    <xf numFmtId="0" fontId="90" fillId="4" borderId="163" xfId="0" applyFont="1" applyFill="1" applyBorder="1" applyAlignment="1" applyProtection="1">
      <alignment horizontal="center" vertical="center" wrapText="1" shrinkToFit="1"/>
      <protection hidden="1"/>
    </xf>
    <xf numFmtId="0" fontId="3" fillId="7" borderId="49" xfId="0" applyFont="1" applyFill="1" applyBorder="1" applyAlignment="1" applyProtection="1">
      <alignment horizontal="center" vertical="center" shrinkToFit="1"/>
      <protection hidden="1"/>
    </xf>
    <xf numFmtId="0" fontId="3" fillId="7" borderId="0" xfId="0" applyFont="1" applyFill="1" applyBorder="1" applyAlignment="1" applyProtection="1">
      <alignment horizontal="center" vertical="center" shrinkToFit="1"/>
      <protection hidden="1"/>
    </xf>
    <xf numFmtId="0" fontId="34" fillId="0" borderId="32" xfId="0" applyFont="1" applyBorder="1" applyAlignment="1" applyProtection="1">
      <alignment horizontal="center" vertical="center"/>
      <protection hidden="1"/>
    </xf>
    <xf numFmtId="0" fontId="34" fillId="0" borderId="148" xfId="0" applyFont="1" applyBorder="1" applyAlignment="1" applyProtection="1">
      <alignment horizontal="center" vertical="center"/>
      <protection hidden="1"/>
    </xf>
    <xf numFmtId="0" fontId="3" fillId="19" borderId="149" xfId="0" applyFont="1" applyFill="1" applyBorder="1" applyAlignment="1" applyProtection="1">
      <alignment horizontal="center" vertical="center"/>
      <protection hidden="1"/>
    </xf>
    <xf numFmtId="0" fontId="3" fillId="19" borderId="150" xfId="0" applyFont="1" applyFill="1" applyBorder="1" applyAlignment="1" applyProtection="1">
      <alignment horizontal="center" vertical="center"/>
      <protection hidden="1"/>
    </xf>
    <xf numFmtId="0" fontId="34" fillId="0" borderId="132" xfId="0" applyFont="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0" fontId="29" fillId="7" borderId="164" xfId="0" applyFont="1" applyFill="1" applyBorder="1" applyAlignment="1" applyProtection="1">
      <alignment horizontal="center" vertical="center"/>
      <protection hidden="1"/>
    </xf>
    <xf numFmtId="0" fontId="29" fillId="7" borderId="21" xfId="0" applyFont="1" applyFill="1" applyBorder="1" applyAlignment="1" applyProtection="1">
      <alignment horizontal="center" vertical="center"/>
      <protection hidden="1"/>
    </xf>
    <xf numFmtId="0" fontId="29" fillId="7" borderId="20" xfId="0" applyFont="1" applyFill="1" applyBorder="1" applyAlignment="1" applyProtection="1">
      <alignment horizontal="center" vertical="center"/>
      <protection hidden="1"/>
    </xf>
    <xf numFmtId="0" fontId="0" fillId="4" borderId="150" xfId="0" applyFill="1" applyBorder="1" applyAlignment="1" applyProtection="1">
      <alignment horizontal="center" vertical="center"/>
      <protection hidden="1"/>
    </xf>
    <xf numFmtId="0" fontId="0" fillId="4" borderId="151" xfId="0" applyFill="1" applyBorder="1" applyAlignment="1" applyProtection="1">
      <alignment horizontal="center" vertical="center"/>
      <protection hidden="1"/>
    </xf>
    <xf numFmtId="0" fontId="34" fillId="0" borderId="91" xfId="0" applyFont="1" applyFill="1" applyBorder="1" applyAlignment="1" applyProtection="1">
      <alignment horizontal="center" vertical="top"/>
      <protection hidden="1"/>
    </xf>
    <xf numFmtId="0" fontId="34" fillId="0" borderId="93" xfId="0" applyFont="1" applyFill="1" applyBorder="1" applyAlignment="1" applyProtection="1">
      <alignment horizontal="center" vertical="top"/>
      <protection hidden="1"/>
    </xf>
    <xf numFmtId="0" fontId="5" fillId="0" borderId="0" xfId="0" applyFont="1" applyBorder="1" applyAlignment="1" applyProtection="1">
      <alignment horizontal="right" vertical="center"/>
      <protection hidden="1"/>
    </xf>
    <xf numFmtId="0" fontId="3" fillId="0" borderId="150" xfId="0" applyFont="1" applyFill="1" applyBorder="1" applyAlignment="1" applyProtection="1">
      <alignment horizontal="center" vertical="center"/>
      <protection hidden="1"/>
    </xf>
    <xf numFmtId="0" fontId="3" fillId="0" borderId="151" xfId="0" applyFont="1" applyFill="1" applyBorder="1" applyAlignment="1" applyProtection="1">
      <alignment horizontal="center" vertical="center"/>
      <protection hidden="1"/>
    </xf>
    <xf numFmtId="0" fontId="82" fillId="0" borderId="150" xfId="0" applyFont="1" applyFill="1" applyBorder="1" applyAlignment="1" applyProtection="1">
      <alignment horizontal="center" vertical="center"/>
      <protection hidden="1"/>
    </xf>
    <xf numFmtId="0" fontId="82" fillId="0" borderId="151" xfId="0" applyFont="1" applyFill="1" applyBorder="1" applyAlignment="1" applyProtection="1">
      <alignment horizontal="center" vertical="center"/>
      <protection hidden="1"/>
    </xf>
    <xf numFmtId="0" fontId="7" fillId="0" borderId="0" xfId="0" applyFont="1" applyBorder="1" applyAlignment="1" applyProtection="1">
      <alignment horizontal="center"/>
      <protection hidden="1"/>
    </xf>
    <xf numFmtId="0" fontId="5" fillId="0" borderId="0" xfId="0" applyFont="1" applyBorder="1" applyAlignment="1" applyProtection="1">
      <alignment horizontal="center"/>
      <protection hidden="1"/>
    </xf>
    <xf numFmtId="0" fontId="0" fillId="0" borderId="83" xfId="0" applyBorder="1" applyAlignment="1" applyProtection="1">
      <alignment horizontal="center" vertical="center" wrapText="1"/>
      <protection hidden="1"/>
    </xf>
    <xf numFmtId="0" fontId="0" fillId="0" borderId="84" xfId="0" applyBorder="1" applyAlignment="1" applyProtection="1">
      <alignment horizontal="center" vertical="center" wrapText="1"/>
      <protection hidden="1"/>
    </xf>
    <xf numFmtId="0" fontId="0" fillId="0" borderId="87" xfId="0" applyBorder="1" applyAlignment="1" applyProtection="1">
      <alignment horizontal="center" vertical="center" wrapText="1"/>
      <protection hidden="1"/>
    </xf>
    <xf numFmtId="0" fontId="0" fillId="0" borderId="88" xfId="0" applyBorder="1" applyAlignment="1" applyProtection="1">
      <alignment horizontal="center" vertical="center" wrapText="1"/>
      <protection hidden="1"/>
    </xf>
    <xf numFmtId="0" fontId="0" fillId="0" borderId="89" xfId="0" applyBorder="1" applyAlignment="1" applyProtection="1">
      <alignment horizontal="center" vertical="center" wrapText="1"/>
      <protection hidden="1"/>
    </xf>
    <xf numFmtId="0" fontId="0" fillId="0" borderId="90" xfId="0" applyBorder="1" applyAlignment="1" applyProtection="1">
      <alignment horizontal="center" vertical="center" wrapText="1"/>
      <protection hidden="1"/>
    </xf>
    <xf numFmtId="0" fontId="29" fillId="7" borderId="165" xfId="0" applyFont="1" applyFill="1" applyBorder="1" applyAlignment="1" applyProtection="1">
      <alignment horizontal="center" vertical="center"/>
      <protection hidden="1"/>
    </xf>
    <xf numFmtId="0" fontId="29" fillId="7" borderId="64" xfId="0" applyFont="1" applyFill="1" applyBorder="1" applyAlignment="1" applyProtection="1">
      <alignment horizontal="center" vertical="center"/>
      <protection hidden="1"/>
    </xf>
    <xf numFmtId="0" fontId="44" fillId="8" borderId="64" xfId="0" applyFont="1" applyFill="1" applyBorder="1" applyAlignment="1" applyProtection="1">
      <alignment horizontal="center" vertical="center"/>
      <protection hidden="1"/>
    </xf>
    <xf numFmtId="0" fontId="44" fillId="8" borderId="85" xfId="0" applyFont="1" applyFill="1" applyBorder="1" applyAlignment="1" applyProtection="1">
      <alignment horizontal="center" vertical="center"/>
      <protection hidden="1"/>
    </xf>
    <xf numFmtId="0" fontId="14" fillId="0" borderId="86" xfId="0" applyFont="1" applyBorder="1" applyAlignment="1" applyProtection="1">
      <alignment horizontal="center" vertical="center"/>
      <protection hidden="1"/>
    </xf>
    <xf numFmtId="0" fontId="14" fillId="0" borderId="64" xfId="0" applyFont="1" applyBorder="1" applyAlignment="1" applyProtection="1">
      <alignment horizontal="center" vertical="center"/>
      <protection hidden="1"/>
    </xf>
    <xf numFmtId="0" fontId="31" fillId="4" borderId="64" xfId="0" applyFont="1" applyFill="1" applyBorder="1" applyAlignment="1" applyProtection="1">
      <alignment horizontal="center" vertical="center"/>
      <protection hidden="1"/>
    </xf>
    <xf numFmtId="0" fontId="0" fillId="7" borderId="29" xfId="0" applyFill="1" applyBorder="1" applyAlignment="1" applyProtection="1">
      <alignment horizontal="center" vertical="center"/>
      <protection hidden="1"/>
    </xf>
    <xf numFmtId="0" fontId="28" fillId="0" borderId="167" xfId="0" applyFont="1" applyBorder="1" applyAlignment="1" applyProtection="1">
      <alignment horizontal="center" vertical="center" wrapText="1"/>
      <protection hidden="1"/>
    </xf>
    <xf numFmtId="0" fontId="28" fillId="0" borderId="168" xfId="0" applyFont="1" applyBorder="1" applyAlignment="1" applyProtection="1">
      <alignment horizontal="center" vertical="center" wrapText="1"/>
      <protection hidden="1"/>
    </xf>
    <xf numFmtId="0" fontId="28" fillId="0" borderId="169" xfId="0" applyFont="1" applyBorder="1" applyAlignment="1" applyProtection="1">
      <alignment horizontal="center" vertical="center" wrapText="1"/>
      <protection hidden="1"/>
    </xf>
    <xf numFmtId="0" fontId="28" fillId="0" borderId="29" xfId="0" applyFont="1" applyBorder="1" applyAlignment="1" applyProtection="1">
      <alignment horizontal="center" vertical="center" wrapText="1"/>
      <protection hidden="1"/>
    </xf>
    <xf numFmtId="0" fontId="28" fillId="0" borderId="170" xfId="0" applyFont="1" applyBorder="1" applyAlignment="1" applyProtection="1">
      <alignment horizontal="center" vertical="center" wrapText="1"/>
      <protection hidden="1"/>
    </xf>
    <xf numFmtId="0" fontId="28" fillId="0" borderId="171" xfId="0" applyFont="1" applyBorder="1" applyAlignment="1" applyProtection="1">
      <alignment horizontal="center" vertical="center" wrapText="1"/>
      <protection hidden="1"/>
    </xf>
    <xf numFmtId="0" fontId="28" fillId="0" borderId="162" xfId="0" applyFont="1" applyBorder="1" applyAlignment="1" applyProtection="1">
      <alignment horizontal="center" vertical="center" wrapText="1"/>
      <protection hidden="1"/>
    </xf>
    <xf numFmtId="0" fontId="28" fillId="0" borderId="83" xfId="0" applyFont="1" applyBorder="1" applyAlignment="1" applyProtection="1">
      <alignment horizontal="center" vertical="center" wrapText="1"/>
      <protection hidden="1"/>
    </xf>
    <xf numFmtId="0" fontId="28" fillId="0" borderId="35" xfId="0" applyFont="1" applyBorder="1" applyAlignment="1" applyProtection="1">
      <alignment horizontal="center" vertical="center" wrapText="1"/>
      <protection hidden="1"/>
    </xf>
    <xf numFmtId="0" fontId="28" fillId="0" borderId="87" xfId="0" applyFont="1" applyBorder="1" applyAlignment="1" applyProtection="1">
      <alignment horizontal="center" vertical="center" wrapText="1"/>
      <protection hidden="1"/>
    </xf>
    <xf numFmtId="0" fontId="28" fillId="0" borderId="85" xfId="0" applyFont="1" applyBorder="1" applyAlignment="1" applyProtection="1">
      <alignment horizontal="center" vertical="center" wrapText="1"/>
      <protection hidden="1"/>
    </xf>
    <xf numFmtId="0" fontId="28" fillId="0" borderId="89" xfId="0" applyFont="1" applyBorder="1" applyAlignment="1" applyProtection="1">
      <alignment horizontal="center" vertical="center" wrapText="1"/>
      <protection hidden="1"/>
    </xf>
    <xf numFmtId="0" fontId="0" fillId="7" borderId="29" xfId="0" applyFill="1" applyBorder="1" applyAlignment="1" applyProtection="1">
      <alignment horizontal="center"/>
      <protection hidden="1"/>
    </xf>
    <xf numFmtId="14" fontId="87" fillId="8" borderId="29" xfId="0" applyNumberFormat="1" applyFont="1" applyFill="1" applyBorder="1" applyAlignment="1" applyProtection="1">
      <alignment horizontal="center"/>
      <protection hidden="1"/>
    </xf>
    <xf numFmtId="0" fontId="0" fillId="8" borderId="29" xfId="0" applyFill="1" applyBorder="1" applyAlignment="1" applyProtection="1">
      <alignment horizontal="center" vertical="center"/>
      <protection hidden="1"/>
    </xf>
    <xf numFmtId="0" fontId="0" fillId="8" borderId="166" xfId="0" applyFill="1" applyBorder="1" applyAlignment="1" applyProtection="1">
      <alignment horizontal="center" vertical="center"/>
      <protection hidden="1"/>
    </xf>
    <xf numFmtId="0" fontId="5" fillId="0" borderId="21" xfId="0" applyFont="1" applyBorder="1" applyAlignment="1" applyProtection="1">
      <alignment horizontal="center" vertical="center"/>
      <protection hidden="1"/>
    </xf>
    <xf numFmtId="0" fontId="6" fillId="0" borderId="92"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46" fillId="0" borderId="19" xfId="0" applyFont="1" applyBorder="1" applyAlignment="1" applyProtection="1">
      <alignment horizontal="center"/>
      <protection hidden="1"/>
    </xf>
    <xf numFmtId="0" fontId="59" fillId="10" borderId="29" xfId="0" applyFont="1" applyFill="1" applyBorder="1" applyAlignment="1" applyProtection="1">
      <alignment horizontal="center" vertical="center"/>
    </xf>
    <xf numFmtId="0" fontId="29" fillId="0" borderId="27" xfId="0" applyFont="1" applyFill="1" applyBorder="1" applyAlignment="1" applyProtection="1">
      <alignment horizontal="center" vertical="center" textRotation="90"/>
      <protection hidden="1"/>
    </xf>
    <xf numFmtId="0" fontId="29" fillId="0" borderId="98" xfId="0" applyFont="1" applyFill="1" applyBorder="1" applyAlignment="1" applyProtection="1">
      <alignment horizontal="center" vertical="center" textRotation="90"/>
      <protection hidden="1"/>
    </xf>
    <xf numFmtId="0" fontId="29" fillId="0" borderId="29" xfId="0" applyFont="1" applyFill="1" applyBorder="1" applyAlignment="1" applyProtection="1">
      <alignment horizontal="center" vertical="center" textRotation="90"/>
      <protection hidden="1"/>
    </xf>
    <xf numFmtId="0" fontId="3" fillId="3" borderId="50" xfId="0" applyFont="1" applyFill="1" applyBorder="1" applyAlignment="1" applyProtection="1">
      <alignment horizontal="center" vertical="center" textRotation="90" wrapText="1"/>
      <protection hidden="1"/>
    </xf>
    <xf numFmtId="0" fontId="3" fillId="3" borderId="48" xfId="0" applyFont="1" applyFill="1" applyBorder="1" applyAlignment="1" applyProtection="1">
      <alignment horizontal="center" vertical="center" textRotation="90" wrapText="1"/>
      <protection hidden="1"/>
    </xf>
    <xf numFmtId="0" fontId="47" fillId="4" borderId="68" xfId="0" applyFont="1" applyFill="1" applyBorder="1" applyAlignment="1" applyProtection="1">
      <alignment horizontal="center" vertical="center"/>
      <protection hidden="1"/>
    </xf>
    <xf numFmtId="0" fontId="47" fillId="4" borderId="71" xfId="0" applyFont="1" applyFill="1" applyBorder="1" applyAlignment="1" applyProtection="1">
      <alignment horizontal="center" vertical="center"/>
      <protection hidden="1"/>
    </xf>
    <xf numFmtId="0" fontId="29" fillId="0" borderId="29" xfId="0" applyFont="1" applyFill="1" applyBorder="1" applyAlignment="1" applyProtection="1">
      <alignment horizontal="center" vertical="center" textRotation="90" wrapText="1"/>
      <protection hidden="1"/>
    </xf>
    <xf numFmtId="0" fontId="31" fillId="0" borderId="39" xfId="0" applyFont="1" applyBorder="1" applyAlignment="1" applyProtection="1">
      <alignment horizontal="center" vertical="center"/>
      <protection hidden="1"/>
    </xf>
    <xf numFmtId="0" fontId="31" fillId="0" borderId="6" xfId="0" applyFont="1" applyBorder="1" applyAlignment="1" applyProtection="1">
      <alignment horizontal="center" vertical="center"/>
      <protection hidden="1"/>
    </xf>
    <xf numFmtId="0" fontId="31" fillId="0" borderId="40" xfId="0" applyFont="1" applyBorder="1" applyAlignment="1" applyProtection="1">
      <alignment horizontal="center" vertical="center"/>
      <protection hidden="1"/>
    </xf>
    <xf numFmtId="0" fontId="31" fillId="0" borderId="30" xfId="0" applyFont="1" applyBorder="1" applyAlignment="1" applyProtection="1">
      <alignment horizontal="center" vertical="center"/>
      <protection hidden="1"/>
    </xf>
    <xf numFmtId="0" fontId="31" fillId="0" borderId="32" xfId="0" applyFont="1" applyBorder="1" applyAlignment="1" applyProtection="1">
      <alignment horizontal="center" vertical="center"/>
      <protection hidden="1"/>
    </xf>
    <xf numFmtId="0" fontId="31" fillId="0" borderId="31" xfId="0" applyFont="1" applyBorder="1" applyAlignment="1" applyProtection="1">
      <alignment horizontal="center" vertical="center"/>
      <protection hidden="1"/>
    </xf>
    <xf numFmtId="0" fontId="31" fillId="0" borderId="41" xfId="0" applyFont="1" applyBorder="1" applyAlignment="1" applyProtection="1">
      <alignment horizontal="center" vertical="center"/>
      <protection hidden="1"/>
    </xf>
    <xf numFmtId="0" fontId="31" fillId="0" borderId="3" xfId="0" applyFont="1" applyBorder="1" applyAlignment="1" applyProtection="1">
      <alignment horizontal="center" vertical="center"/>
      <protection hidden="1"/>
    </xf>
    <xf numFmtId="0" fontId="31" fillId="0" borderId="42" xfId="0" applyFont="1" applyBorder="1" applyAlignment="1" applyProtection="1">
      <alignment horizontal="center" vertical="center"/>
      <protection hidden="1"/>
    </xf>
    <xf numFmtId="0" fontId="31" fillId="0" borderId="43" xfId="0" applyFont="1" applyBorder="1" applyAlignment="1" applyProtection="1">
      <alignment horizontal="center" vertical="center"/>
      <protection hidden="1"/>
    </xf>
    <xf numFmtId="0" fontId="31" fillId="0" borderId="19" xfId="0" applyFont="1" applyBorder="1" applyAlignment="1" applyProtection="1">
      <alignment horizontal="center" vertical="center"/>
      <protection hidden="1"/>
    </xf>
    <xf numFmtId="0" fontId="31" fillId="0" borderId="44" xfId="0" applyFont="1" applyBorder="1" applyAlignment="1" applyProtection="1">
      <alignment horizontal="center" vertical="center"/>
      <protection hidden="1"/>
    </xf>
    <xf numFmtId="0" fontId="3" fillId="3" borderId="37" xfId="0" applyFont="1" applyFill="1" applyBorder="1" applyAlignment="1" applyProtection="1">
      <alignment horizontal="center" vertical="center" textRotation="90" wrapText="1"/>
      <protection hidden="1"/>
    </xf>
    <xf numFmtId="0" fontId="3" fillId="3" borderId="38" xfId="0" applyFont="1" applyFill="1" applyBorder="1" applyAlignment="1" applyProtection="1">
      <alignment horizontal="center" vertical="center" textRotation="90" wrapText="1"/>
      <protection hidden="1"/>
    </xf>
    <xf numFmtId="0" fontId="3" fillId="7" borderId="32" xfId="0" applyFont="1" applyFill="1" applyBorder="1" applyAlignment="1" applyProtection="1">
      <alignment horizontal="center" vertical="center" wrapText="1"/>
      <protection hidden="1"/>
    </xf>
    <xf numFmtId="0" fontId="3" fillId="7" borderId="30" xfId="0" applyFont="1" applyFill="1" applyBorder="1" applyAlignment="1" applyProtection="1">
      <alignment horizontal="center" vertical="center" wrapText="1"/>
      <protection hidden="1"/>
    </xf>
    <xf numFmtId="0" fontId="3" fillId="3" borderId="0" xfId="0" applyFont="1" applyFill="1" applyBorder="1" applyAlignment="1" applyProtection="1">
      <alignment horizontal="center" vertical="center" textRotation="90" wrapText="1"/>
      <protection hidden="1"/>
    </xf>
    <xf numFmtId="0" fontId="25" fillId="4" borderId="31" xfId="0" applyFont="1" applyFill="1" applyBorder="1" applyAlignment="1" applyProtection="1">
      <alignment horizontal="center" vertical="center"/>
      <protection hidden="1"/>
    </xf>
    <xf numFmtId="0" fontId="3" fillId="7" borderId="31" xfId="0" applyFont="1" applyFill="1" applyBorder="1" applyAlignment="1" applyProtection="1">
      <alignment horizontal="center" vertical="center" wrapText="1"/>
      <protection hidden="1"/>
    </xf>
    <xf numFmtId="0" fontId="30" fillId="6" borderId="34" xfId="0" applyFont="1" applyFill="1" applyBorder="1" applyAlignment="1" applyProtection="1">
      <alignment horizontal="center" vertical="center"/>
      <protection hidden="1"/>
    </xf>
    <xf numFmtId="0" fontId="30" fillId="6" borderId="30" xfId="0" applyFont="1" applyFill="1" applyBorder="1" applyAlignment="1" applyProtection="1">
      <alignment horizontal="center" vertical="center"/>
      <protection hidden="1"/>
    </xf>
    <xf numFmtId="0" fontId="30" fillId="6" borderId="45" xfId="0" applyFont="1" applyFill="1" applyBorder="1" applyAlignment="1" applyProtection="1">
      <alignment horizontal="center" vertical="center" wrapText="1"/>
      <protection hidden="1"/>
    </xf>
    <xf numFmtId="0" fontId="30" fillId="6" borderId="46" xfId="0" applyFont="1" applyFill="1" applyBorder="1" applyAlignment="1" applyProtection="1">
      <alignment horizontal="center" vertical="center" wrapText="1"/>
      <protection hidden="1"/>
    </xf>
    <xf numFmtId="0" fontId="30" fillId="6" borderId="45" xfId="0" applyFont="1" applyFill="1" applyBorder="1" applyAlignment="1" applyProtection="1">
      <alignment horizontal="center" vertical="center"/>
      <protection hidden="1"/>
    </xf>
    <xf numFmtId="0" fontId="30" fillId="6" borderId="46" xfId="0" applyFont="1" applyFill="1" applyBorder="1" applyAlignment="1" applyProtection="1">
      <alignment horizontal="center" vertical="center"/>
      <protection hidden="1"/>
    </xf>
    <xf numFmtId="0" fontId="47" fillId="4" borderId="78" xfId="0" applyFont="1" applyFill="1" applyBorder="1" applyAlignment="1" applyProtection="1">
      <alignment horizontal="center" vertical="center"/>
      <protection hidden="1"/>
    </xf>
    <xf numFmtId="0" fontId="47" fillId="4" borderId="79" xfId="0" applyFont="1" applyFill="1" applyBorder="1" applyAlignment="1" applyProtection="1">
      <alignment horizontal="center" vertical="center"/>
      <protection hidden="1"/>
    </xf>
    <xf numFmtId="0" fontId="47" fillId="4" borderId="80" xfId="0" applyFont="1" applyFill="1" applyBorder="1" applyAlignment="1" applyProtection="1">
      <alignment horizontal="center" vertical="center"/>
      <protection hidden="1"/>
    </xf>
    <xf numFmtId="0" fontId="31" fillId="16" borderId="0" xfId="0" applyFont="1" applyFill="1" applyAlignment="1" applyProtection="1">
      <alignment horizontal="center" vertical="center"/>
      <protection hidden="1"/>
    </xf>
    <xf numFmtId="0" fontId="31" fillId="4" borderId="0" xfId="0" applyFont="1" applyFill="1" applyAlignment="1" applyProtection="1">
      <alignment horizontal="center" vertical="center"/>
      <protection hidden="1"/>
    </xf>
    <xf numFmtId="0" fontId="31" fillId="18" borderId="62" xfId="0" applyFont="1" applyFill="1" applyBorder="1" applyAlignment="1" applyProtection="1">
      <alignment horizontal="center" vertical="center"/>
      <protection hidden="1"/>
    </xf>
    <xf numFmtId="0" fontId="31" fillId="18" borderId="63" xfId="0" applyFont="1" applyFill="1" applyBorder="1" applyAlignment="1" applyProtection="1">
      <alignment horizontal="center" vertical="center"/>
      <protection hidden="1"/>
    </xf>
    <xf numFmtId="0" fontId="31" fillId="0" borderId="29" xfId="0" applyFont="1" applyFill="1" applyBorder="1" applyAlignment="1" applyProtection="1">
      <alignment horizontal="center" vertical="center"/>
      <protection hidden="1"/>
    </xf>
    <xf numFmtId="0" fontId="3" fillId="7" borderId="33" xfId="0" applyFont="1" applyFill="1" applyBorder="1" applyAlignment="1" applyProtection="1">
      <alignment horizontal="center" vertical="center"/>
      <protection hidden="1"/>
    </xf>
    <xf numFmtId="0" fontId="47" fillId="4" borderId="69" xfId="0" applyFont="1" applyFill="1" applyBorder="1" applyAlignment="1" applyProtection="1">
      <alignment horizontal="center" vertical="center"/>
      <protection hidden="1"/>
    </xf>
    <xf numFmtId="0" fontId="47" fillId="4" borderId="72" xfId="0" applyFont="1" applyFill="1" applyBorder="1" applyAlignment="1" applyProtection="1">
      <alignment horizontal="center" vertical="center"/>
      <protection hidden="1"/>
    </xf>
    <xf numFmtId="0" fontId="47" fillId="4" borderId="70" xfId="0" applyFont="1" applyFill="1" applyBorder="1" applyAlignment="1" applyProtection="1">
      <alignment horizontal="center" vertical="center"/>
      <protection hidden="1"/>
    </xf>
    <xf numFmtId="0" fontId="47" fillId="4" borderId="73" xfId="0" applyFont="1" applyFill="1" applyBorder="1" applyAlignment="1" applyProtection="1">
      <alignment horizontal="center" vertical="center"/>
      <protection hidden="1"/>
    </xf>
    <xf numFmtId="0" fontId="3" fillId="3" borderId="5" xfId="0" applyFont="1" applyFill="1" applyBorder="1" applyAlignment="1" applyProtection="1">
      <alignment horizontal="center" vertical="center" textRotation="90" wrapText="1"/>
      <protection hidden="1"/>
    </xf>
    <xf numFmtId="0" fontId="31" fillId="18" borderId="56" xfId="0" applyFont="1" applyFill="1" applyBorder="1" applyAlignment="1" applyProtection="1">
      <alignment horizontal="center" vertical="center"/>
      <protection hidden="1"/>
    </xf>
    <xf numFmtId="0" fontId="31" fillId="18" borderId="61" xfId="0" applyFont="1" applyFill="1" applyBorder="1" applyAlignment="1" applyProtection="1">
      <alignment horizontal="center" vertical="center"/>
      <protection hidden="1"/>
    </xf>
    <xf numFmtId="0" fontId="37" fillId="17" borderId="0" xfId="0" applyFont="1" applyFill="1" applyBorder="1" applyAlignment="1" applyProtection="1">
      <alignment horizontal="center" vertical="center"/>
      <protection hidden="1"/>
    </xf>
    <xf numFmtId="0" fontId="37" fillId="17" borderId="53" xfId="0" applyFont="1" applyFill="1" applyBorder="1" applyAlignment="1" applyProtection="1">
      <alignment horizontal="center" vertical="center"/>
      <protection hidden="1"/>
    </xf>
    <xf numFmtId="0" fontId="31" fillId="0" borderId="0" xfId="0" applyFont="1" applyFill="1" applyAlignment="1" applyProtection="1">
      <alignment horizontal="center" vertical="center"/>
      <protection hidden="1"/>
    </xf>
    <xf numFmtId="0" fontId="43" fillId="4" borderId="0" xfId="0" applyFont="1" applyFill="1" applyAlignment="1" applyProtection="1">
      <alignment horizontal="center" vertical="center"/>
      <protection locked="0" hidden="1"/>
    </xf>
    <xf numFmtId="0" fontId="31" fillId="8" borderId="0" xfId="0" applyFont="1" applyFill="1" applyAlignment="1" applyProtection="1">
      <alignment horizontal="center" vertical="center"/>
      <protection hidden="1"/>
    </xf>
    <xf numFmtId="0" fontId="11" fillId="9" borderId="0" xfId="1" applyFont="1" applyFill="1" applyAlignment="1" applyProtection="1">
      <alignment horizontal="center" vertical="center"/>
      <protection hidden="1"/>
    </xf>
    <xf numFmtId="0" fontId="3" fillId="3" borderId="47" xfId="0" applyFont="1" applyFill="1" applyBorder="1" applyAlignment="1" applyProtection="1">
      <alignment horizontal="center" vertical="center" textRotation="90" wrapText="1"/>
      <protection hidden="1"/>
    </xf>
    <xf numFmtId="0" fontId="3" fillId="3" borderId="51" xfId="0" applyFont="1" applyFill="1" applyBorder="1" applyAlignment="1" applyProtection="1">
      <alignment horizontal="center" vertical="center" textRotation="90" wrapText="1"/>
      <protection hidden="1"/>
    </xf>
    <xf numFmtId="0" fontId="3" fillId="3" borderId="49" xfId="0" applyFont="1" applyFill="1" applyBorder="1" applyAlignment="1" applyProtection="1">
      <alignment horizontal="center" vertical="center" textRotation="90" wrapText="1"/>
      <protection hidden="1"/>
    </xf>
    <xf numFmtId="0" fontId="32" fillId="10" borderId="176" xfId="0" applyFont="1" applyFill="1" applyBorder="1" applyAlignment="1" applyProtection="1">
      <alignment horizontal="center" vertical="center"/>
    </xf>
    <xf numFmtId="0" fontId="0" fillId="5" borderId="177" xfId="0" applyFill="1" applyBorder="1" applyAlignment="1" applyProtection="1">
      <alignment wrapText="1"/>
      <protection locked="0"/>
    </xf>
    <xf numFmtId="0" fontId="32" fillId="10" borderId="28" xfId="0" applyFont="1" applyFill="1" applyBorder="1" applyAlignment="1">
      <alignment horizontal="center" vertical="center"/>
    </xf>
    <xf numFmtId="0" fontId="91" fillId="0" borderId="0" xfId="0" applyFont="1" applyFill="1" applyBorder="1" applyAlignment="1" applyProtection="1">
      <alignment horizontal="center" vertical="center"/>
    </xf>
    <xf numFmtId="0" fontId="12" fillId="0" borderId="0" xfId="0" applyFont="1" applyFill="1" applyBorder="1" applyAlignment="1" applyProtection="1">
      <alignment wrapText="1"/>
    </xf>
  </cellXfs>
  <cellStyles count="7">
    <cellStyle name="Hyperlink" xfId="1" builtinId="8"/>
    <cellStyle name="Normal" xfId="0" builtinId="0"/>
    <cellStyle name="Normal 2" xfId="2"/>
    <cellStyle name="Normal 2 2" xfId="3"/>
    <cellStyle name="Normal 4" xfId="4"/>
    <cellStyle name="عادي 2" xfId="5"/>
    <cellStyle name="عادي 2 2" xfId="6"/>
  </cellStyles>
  <dxfs count="15">
    <dxf>
      <font>
        <color theme="0"/>
      </font>
      <border>
        <left/>
        <right/>
        <top/>
        <bottom/>
        <vertical/>
        <horizontal/>
      </border>
    </dxf>
    <dxf>
      <border>
        <left/>
        <right/>
        <bottom/>
        <vertical/>
        <horizontal/>
      </border>
    </dxf>
    <dxf>
      <border>
        <left/>
        <right/>
        <bottom/>
        <vertical/>
        <horizontal/>
      </border>
    </dxf>
    <dxf>
      <border>
        <left/>
        <right/>
        <bottom/>
        <vertical/>
        <horizontal/>
      </border>
    </dxf>
    <dxf>
      <border>
        <left/>
        <right/>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theme="4" tint="-0.499984740745262"/>
        </patternFill>
      </fill>
      <border>
        <left/>
        <right/>
        <top style="thin">
          <color theme="0"/>
        </top>
        <bottom style="thin">
          <color theme="0"/>
        </bottom>
      </border>
    </dxf>
    <dxf>
      <fill>
        <patternFill patternType="none">
          <bgColor auto="1"/>
        </patternFill>
      </fill>
      <border>
        <left/>
        <right/>
        <top/>
        <bottom/>
        <vertical/>
        <horizontal/>
      </border>
    </dxf>
    <dxf>
      <fill>
        <patternFill>
          <bgColor theme="4" tint="-0.499984740745262"/>
        </patternFill>
      </fill>
      <border>
        <left/>
        <right/>
        <top style="thin">
          <color theme="0"/>
        </top>
        <bottom style="thin">
          <color theme="0"/>
        </bottom>
      </border>
    </dxf>
    <dxf>
      <fill>
        <patternFill patternType="none">
          <bgColor auto="1"/>
        </patternFill>
      </fill>
      <border>
        <left/>
        <right/>
        <top/>
        <bottom/>
        <vertical/>
        <horizontal/>
      </border>
    </dxf>
    <dxf>
      <fill>
        <patternFill>
          <bgColor theme="4" tint="-0.499984740745262"/>
        </patternFill>
      </fill>
      <border>
        <left/>
        <right/>
        <top style="thin">
          <color theme="0"/>
        </top>
        <bottom style="thin">
          <color theme="0"/>
        </bottom>
      </border>
    </dxf>
    <dxf>
      <fill>
        <patternFill patternType="none">
          <bgColor auto="1"/>
        </patternFill>
      </fill>
      <border>
        <left/>
        <right/>
        <top/>
        <bottom/>
        <vertical/>
        <horizontal/>
      </border>
    </dxf>
    <dxf>
      <font>
        <b/>
        <i val="0"/>
        <color theme="0"/>
      </font>
      <fill>
        <patternFill>
          <bgColor theme="8" tint="-0.499984740745262"/>
        </patternFill>
      </fill>
    </dxf>
    <dxf>
      <font>
        <color rgb="FF9C0006"/>
      </font>
      <fill>
        <patternFill>
          <bgColor rgb="FFFFC7CE"/>
        </patternFill>
      </fill>
    </dxf>
  </dxfs>
  <tableStyles count="0" defaultTableStyle="TableStyleMedium2" defaultPivotStyle="PivotStyleLight16"/>
  <colors>
    <mruColors>
      <color rgb="FF3855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TOSHIBA/AppData/Roaming/Microsoft/My%20Documents/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V23"/>
  <sheetViews>
    <sheetView showGridLines="0" showRowColHeaders="0" rightToLeft="1" tabSelected="1" workbookViewId="0">
      <selection activeCell="B4" sqref="B4:I4"/>
    </sheetView>
  </sheetViews>
  <sheetFormatPr defaultRowHeight="18"/>
  <cols>
    <col min="1" max="1" width="2.25" style="146" customWidth="1"/>
    <col min="2" max="2" width="4.5" style="146" customWidth="1"/>
    <col min="3" max="6" width="9" style="146"/>
    <col min="7" max="7" width="1.5" style="146" customWidth="1"/>
    <col min="8" max="8" width="12.75" style="146" customWidth="1"/>
    <col min="9" max="9" width="16.875" style="146" customWidth="1"/>
    <col min="10" max="10" width="5" style="146" customWidth="1"/>
    <col min="11" max="11" width="9" style="146"/>
    <col min="12" max="12" width="2.75" style="146" customWidth="1"/>
    <col min="13" max="14" width="9" style="146"/>
    <col min="15" max="15" width="3.5" style="146" customWidth="1"/>
    <col min="16" max="17" width="9" style="146"/>
    <col min="18" max="18" width="4.75" style="146" customWidth="1"/>
    <col min="19" max="19" width="2" style="146" customWidth="1"/>
    <col min="20" max="20" width="8.875" style="146" customWidth="1"/>
    <col min="21" max="21" width="15.5" style="146" customWidth="1"/>
    <col min="22" max="16384" width="9" style="146"/>
  </cols>
  <sheetData>
    <row r="1" spans="1:22" ht="28.5" thickBot="1">
      <c r="B1" s="234" t="s">
        <v>348</v>
      </c>
      <c r="C1" s="234"/>
      <c r="D1" s="234"/>
      <c r="E1" s="234"/>
      <c r="F1" s="234"/>
      <c r="G1" s="234"/>
      <c r="H1" s="234"/>
      <c r="I1" s="234"/>
      <c r="J1" s="234"/>
      <c r="K1" s="234"/>
      <c r="L1" s="234"/>
      <c r="M1" s="234"/>
      <c r="N1" s="234"/>
      <c r="O1" s="234"/>
      <c r="P1" s="234"/>
      <c r="Q1" s="234"/>
      <c r="R1" s="234"/>
      <c r="S1" s="234"/>
      <c r="T1" s="234"/>
      <c r="U1" s="234"/>
    </row>
    <row r="2" spans="1:22" ht="19.5" customHeight="1" thickBot="1">
      <c r="B2" s="235" t="s">
        <v>156</v>
      </c>
      <c r="C2" s="235"/>
      <c r="D2" s="235"/>
      <c r="E2" s="235"/>
      <c r="F2" s="235"/>
      <c r="G2" s="235"/>
      <c r="H2" s="235"/>
      <c r="I2" s="235"/>
      <c r="J2" s="147"/>
      <c r="K2" s="236" t="s">
        <v>349</v>
      </c>
      <c r="L2" s="237"/>
      <c r="M2" s="237"/>
      <c r="N2" s="237"/>
      <c r="O2" s="237"/>
      <c r="P2" s="237"/>
      <c r="Q2" s="237"/>
      <c r="R2" s="237"/>
      <c r="S2" s="237"/>
      <c r="T2" s="240" t="s">
        <v>350</v>
      </c>
      <c r="U2" s="241"/>
    </row>
    <row r="3" spans="1:22" ht="22.5" customHeight="1" thickBot="1">
      <c r="A3" s="148">
        <v>1</v>
      </c>
      <c r="B3" s="244" t="s">
        <v>3457</v>
      </c>
      <c r="C3" s="245"/>
      <c r="D3" s="245"/>
      <c r="E3" s="245"/>
      <c r="F3" s="245"/>
      <c r="G3" s="245"/>
      <c r="H3" s="245"/>
      <c r="I3" s="246"/>
      <c r="K3" s="238"/>
      <c r="L3" s="239"/>
      <c r="M3" s="239"/>
      <c r="N3" s="239"/>
      <c r="O3" s="239"/>
      <c r="P3" s="239"/>
      <c r="Q3" s="239"/>
      <c r="R3" s="239"/>
      <c r="S3" s="239"/>
      <c r="T3" s="242"/>
      <c r="U3" s="243"/>
    </row>
    <row r="4" spans="1:22" ht="22.5" customHeight="1" thickBot="1">
      <c r="A4" s="148">
        <v>2</v>
      </c>
      <c r="B4" s="226" t="s">
        <v>351</v>
      </c>
      <c r="C4" s="227"/>
      <c r="D4" s="227"/>
      <c r="E4" s="227"/>
      <c r="F4" s="227"/>
      <c r="G4" s="227"/>
      <c r="H4" s="227"/>
      <c r="I4" s="228"/>
      <c r="K4" s="229" t="s">
        <v>15</v>
      </c>
      <c r="L4" s="230"/>
      <c r="M4" s="230"/>
      <c r="N4" s="230"/>
      <c r="O4" s="230"/>
      <c r="P4" s="230"/>
      <c r="Q4" s="230"/>
      <c r="R4" s="230"/>
      <c r="S4" s="231"/>
      <c r="T4" s="232">
        <v>1</v>
      </c>
      <c r="U4" s="233"/>
    </row>
    <row r="5" spans="1:22" ht="22.5" customHeight="1" thickBot="1">
      <c r="A5" s="148"/>
      <c r="B5" s="247" t="s">
        <v>352</v>
      </c>
      <c r="C5" s="248"/>
      <c r="D5" s="248"/>
      <c r="E5" s="248"/>
      <c r="F5" s="248"/>
      <c r="G5" s="248"/>
      <c r="H5" s="248"/>
      <c r="I5" s="149"/>
      <c r="K5" s="249" t="s">
        <v>353</v>
      </c>
      <c r="L5" s="250"/>
      <c r="M5" s="250"/>
      <c r="N5" s="250"/>
      <c r="O5" s="250"/>
      <c r="P5" s="250"/>
      <c r="Q5" s="250"/>
      <c r="R5" s="250"/>
      <c r="S5" s="250"/>
      <c r="T5" s="232">
        <v>1</v>
      </c>
      <c r="U5" s="233"/>
    </row>
    <row r="6" spans="1:22" ht="22.5" customHeight="1" thickBot="1">
      <c r="A6" s="148"/>
      <c r="B6" s="251" t="s">
        <v>3458</v>
      </c>
      <c r="C6" s="252"/>
      <c r="D6" s="252"/>
      <c r="E6" s="252"/>
      <c r="F6" s="252"/>
      <c r="G6" s="252"/>
      <c r="H6" s="252"/>
      <c r="I6" s="253"/>
      <c r="K6" s="249" t="s">
        <v>3460</v>
      </c>
      <c r="L6" s="250"/>
      <c r="M6" s="250"/>
      <c r="N6" s="250"/>
      <c r="O6" s="250"/>
      <c r="P6" s="250"/>
      <c r="Q6" s="250"/>
      <c r="R6" s="250"/>
      <c r="S6" s="250"/>
      <c r="T6" s="254" t="s">
        <v>354</v>
      </c>
      <c r="U6" s="255"/>
    </row>
    <row r="7" spans="1:22" ht="22.5" customHeight="1" thickBot="1">
      <c r="A7" s="148">
        <v>3</v>
      </c>
      <c r="B7" s="247" t="s">
        <v>3459</v>
      </c>
      <c r="C7" s="248"/>
      <c r="D7" s="248"/>
      <c r="E7" s="248"/>
      <c r="F7" s="248"/>
      <c r="G7" s="248"/>
      <c r="H7" s="256" t="s">
        <v>3463</v>
      </c>
      <c r="I7" s="257"/>
      <c r="K7" s="258" t="s">
        <v>3462</v>
      </c>
      <c r="L7" s="259"/>
      <c r="M7" s="259"/>
      <c r="N7" s="259"/>
      <c r="O7" s="259"/>
      <c r="P7" s="259"/>
      <c r="Q7" s="259"/>
      <c r="R7" s="259"/>
      <c r="S7" s="260"/>
      <c r="T7" s="261">
        <v>0.5</v>
      </c>
      <c r="U7" s="262"/>
      <c r="V7" s="150"/>
    </row>
    <row r="8" spans="1:22" ht="22.5" customHeight="1">
      <c r="A8" s="148">
        <v>4</v>
      </c>
      <c r="B8" s="263" t="s">
        <v>3787</v>
      </c>
      <c r="C8" s="263"/>
      <c r="D8" s="263"/>
      <c r="E8" s="263"/>
      <c r="F8" s="263"/>
      <c r="G8" s="263"/>
      <c r="H8" s="263"/>
      <c r="I8" s="263"/>
      <c r="J8" s="150"/>
      <c r="K8" s="266" t="s">
        <v>3461</v>
      </c>
      <c r="L8" s="267"/>
      <c r="M8" s="267"/>
      <c r="N8" s="267"/>
      <c r="O8" s="267"/>
      <c r="P8" s="267"/>
      <c r="Q8" s="267"/>
      <c r="R8" s="267"/>
      <c r="S8" s="267"/>
      <c r="T8" s="268" t="s">
        <v>355</v>
      </c>
      <c r="U8" s="269"/>
    </row>
    <row r="9" spans="1:22" ht="22.5" customHeight="1">
      <c r="A9" s="148"/>
      <c r="B9" s="264"/>
      <c r="C9" s="264"/>
      <c r="D9" s="264"/>
      <c r="E9" s="264"/>
      <c r="F9" s="264"/>
      <c r="G9" s="264"/>
      <c r="H9" s="264"/>
      <c r="I9" s="264"/>
      <c r="J9" s="151"/>
      <c r="K9" s="266"/>
      <c r="L9" s="267"/>
      <c r="M9" s="267"/>
      <c r="N9" s="267"/>
      <c r="O9" s="267"/>
      <c r="P9" s="267"/>
      <c r="Q9" s="267"/>
      <c r="R9" s="267"/>
      <c r="S9" s="267"/>
      <c r="T9" s="268"/>
      <c r="U9" s="269"/>
    </row>
    <row r="10" spans="1:22" ht="22.5" customHeight="1">
      <c r="A10" s="148"/>
      <c r="B10" s="264"/>
      <c r="C10" s="264"/>
      <c r="D10" s="264"/>
      <c r="E10" s="264"/>
      <c r="F10" s="264"/>
      <c r="G10" s="264"/>
      <c r="H10" s="264"/>
      <c r="I10" s="264"/>
      <c r="K10" s="229" t="s">
        <v>305</v>
      </c>
      <c r="L10" s="230"/>
      <c r="M10" s="230"/>
      <c r="N10" s="230"/>
      <c r="O10" s="230"/>
      <c r="P10" s="230"/>
      <c r="Q10" s="230"/>
      <c r="R10" s="230"/>
      <c r="S10" s="231"/>
      <c r="T10" s="270">
        <v>0.2</v>
      </c>
      <c r="U10" s="271"/>
    </row>
    <row r="11" spans="1:22" ht="22.5" customHeight="1">
      <c r="A11" s="148"/>
      <c r="B11" s="264"/>
      <c r="C11" s="264"/>
      <c r="D11" s="264"/>
      <c r="E11" s="264"/>
      <c r="F11" s="264"/>
      <c r="G11" s="264"/>
      <c r="H11" s="264"/>
      <c r="I11" s="264"/>
      <c r="K11" s="258" t="s">
        <v>360</v>
      </c>
      <c r="L11" s="259"/>
      <c r="M11" s="259"/>
      <c r="N11" s="259"/>
      <c r="O11" s="259"/>
      <c r="P11" s="259"/>
      <c r="Q11" s="259"/>
      <c r="R11" s="259"/>
      <c r="S11" s="260"/>
      <c r="T11" s="281" t="s">
        <v>355</v>
      </c>
      <c r="U11" s="282"/>
    </row>
    <row r="12" spans="1:22" ht="22.5" customHeight="1" thickBot="1">
      <c r="A12" s="148"/>
      <c r="B12" s="265"/>
      <c r="C12" s="265"/>
      <c r="D12" s="265"/>
      <c r="E12" s="265"/>
      <c r="F12" s="265"/>
      <c r="G12" s="265"/>
      <c r="H12" s="265"/>
      <c r="I12" s="265"/>
      <c r="K12" s="283" t="s">
        <v>356</v>
      </c>
      <c r="L12" s="284"/>
      <c r="M12" s="284"/>
      <c r="N12" s="284"/>
      <c r="O12" s="284"/>
      <c r="P12" s="284"/>
      <c r="Q12" s="284"/>
      <c r="R12" s="284"/>
      <c r="S12" s="285"/>
      <c r="T12" s="286">
        <v>0.5</v>
      </c>
      <c r="U12" s="287"/>
    </row>
    <row r="13" spans="1:22" ht="22.5" customHeight="1" thickBot="1">
      <c r="A13" s="148">
        <v>5</v>
      </c>
      <c r="B13" s="288" t="s">
        <v>357</v>
      </c>
      <c r="C13" s="289"/>
      <c r="D13" s="289"/>
      <c r="E13" s="289"/>
      <c r="F13" s="289"/>
      <c r="G13" s="289"/>
      <c r="H13" s="289"/>
      <c r="I13" s="290"/>
      <c r="K13" s="291" t="s">
        <v>358</v>
      </c>
      <c r="L13" s="292"/>
      <c r="M13" s="292"/>
      <c r="N13" s="292"/>
      <c r="O13" s="292"/>
      <c r="P13" s="292"/>
      <c r="Q13" s="292"/>
      <c r="R13" s="292"/>
      <c r="S13" s="292"/>
      <c r="T13" s="292"/>
      <c r="U13" s="292"/>
    </row>
    <row r="14" spans="1:22" ht="22.5" customHeight="1">
      <c r="A14" s="148"/>
      <c r="B14" s="293" t="s">
        <v>359</v>
      </c>
      <c r="C14" s="293"/>
      <c r="D14" s="293"/>
      <c r="E14" s="293"/>
      <c r="F14" s="293"/>
      <c r="G14" s="293"/>
      <c r="H14" s="293"/>
      <c r="I14" s="293"/>
      <c r="K14" s="292"/>
      <c r="L14" s="292"/>
      <c r="M14" s="292"/>
      <c r="N14" s="292"/>
      <c r="O14" s="292"/>
      <c r="P14" s="292"/>
      <c r="Q14" s="292"/>
      <c r="R14" s="292"/>
      <c r="S14" s="292"/>
      <c r="T14" s="292"/>
      <c r="U14" s="292"/>
    </row>
    <row r="15" spans="1:22" ht="3.75" customHeight="1">
      <c r="A15" s="148"/>
      <c r="B15" s="294"/>
      <c r="C15" s="294"/>
      <c r="D15" s="294"/>
      <c r="E15" s="294"/>
      <c r="F15" s="294"/>
      <c r="G15" s="294"/>
      <c r="H15" s="294"/>
      <c r="I15" s="294"/>
      <c r="K15" s="296"/>
      <c r="L15" s="296"/>
      <c r="M15" s="296"/>
      <c r="N15" s="296"/>
      <c r="O15" s="296"/>
      <c r="P15" s="296"/>
      <c r="Q15" s="296"/>
      <c r="R15" s="296"/>
      <c r="S15" s="296"/>
      <c r="T15" s="296"/>
      <c r="U15" s="296"/>
    </row>
    <row r="16" spans="1:22" ht="26.25" customHeight="1">
      <c r="A16" s="148">
        <v>6</v>
      </c>
      <c r="B16" s="294"/>
      <c r="C16" s="294"/>
      <c r="D16" s="294"/>
      <c r="E16" s="294"/>
      <c r="F16" s="294"/>
      <c r="G16" s="294"/>
      <c r="H16" s="294"/>
      <c r="I16" s="294"/>
      <c r="K16" s="296"/>
      <c r="L16" s="296"/>
      <c r="M16" s="296"/>
      <c r="N16" s="296"/>
      <c r="O16" s="296"/>
      <c r="P16" s="296"/>
      <c r="Q16" s="296"/>
      <c r="R16" s="296"/>
      <c r="S16" s="296"/>
      <c r="T16" s="296"/>
      <c r="U16" s="296"/>
    </row>
    <row r="17" spans="2:22" ht="19.5" customHeight="1">
      <c r="B17" s="294"/>
      <c r="C17" s="294"/>
      <c r="D17" s="294"/>
      <c r="E17" s="294"/>
      <c r="F17" s="294"/>
      <c r="G17" s="294"/>
      <c r="H17" s="294"/>
      <c r="I17" s="294"/>
      <c r="K17" s="296"/>
      <c r="L17" s="296"/>
      <c r="M17" s="296"/>
      <c r="N17" s="296"/>
      <c r="O17" s="296"/>
      <c r="P17" s="296"/>
      <c r="Q17" s="296"/>
      <c r="R17" s="296"/>
      <c r="S17" s="296"/>
      <c r="T17" s="296"/>
      <c r="U17" s="296"/>
    </row>
    <row r="18" spans="2:22" ht="19.5" customHeight="1">
      <c r="B18" s="294"/>
      <c r="C18" s="294"/>
      <c r="D18" s="294"/>
      <c r="E18" s="294"/>
      <c r="F18" s="294"/>
      <c r="G18" s="294"/>
      <c r="H18" s="294"/>
      <c r="I18" s="294"/>
      <c r="K18" s="152"/>
      <c r="L18" s="153"/>
      <c r="M18" s="297"/>
      <c r="N18" s="297"/>
      <c r="O18" s="297"/>
      <c r="P18" s="154"/>
      <c r="Q18" s="298"/>
      <c r="R18" s="298"/>
      <c r="S18" s="152"/>
      <c r="T18" s="152"/>
      <c r="U18" s="152"/>
      <c r="V18" s="153"/>
    </row>
    <row r="19" spans="2:22" ht="21.75" customHeight="1" thickBot="1">
      <c r="B19" s="295"/>
      <c r="C19" s="295"/>
      <c r="D19" s="295"/>
      <c r="E19" s="295"/>
      <c r="F19" s="295"/>
      <c r="G19" s="295"/>
      <c r="H19" s="295"/>
      <c r="I19" s="295"/>
      <c r="Q19" s="155"/>
      <c r="R19" s="155"/>
      <c r="S19" s="155"/>
      <c r="T19" s="155"/>
      <c r="U19" s="155"/>
    </row>
    <row r="20" spans="2:22" ht="3.75" customHeight="1" thickBot="1"/>
    <row r="21" spans="2:22" ht="35.25" customHeight="1">
      <c r="B21" s="272" t="s">
        <v>3464</v>
      </c>
      <c r="C21" s="273"/>
      <c r="D21" s="273"/>
      <c r="E21" s="273"/>
      <c r="F21" s="273"/>
      <c r="G21" s="273"/>
      <c r="H21" s="273"/>
      <c r="I21" s="273"/>
      <c r="J21" s="273"/>
      <c r="K21" s="273"/>
      <c r="L21" s="273"/>
      <c r="M21" s="273"/>
      <c r="N21" s="273"/>
      <c r="O21" s="273"/>
      <c r="P21" s="273"/>
      <c r="Q21" s="273"/>
      <c r="R21" s="273"/>
      <c r="S21" s="273"/>
      <c r="T21" s="273"/>
      <c r="U21" s="274"/>
    </row>
    <row r="22" spans="2:22" ht="14.25" customHeight="1">
      <c r="B22" s="275"/>
      <c r="C22" s="276"/>
      <c r="D22" s="276"/>
      <c r="E22" s="276"/>
      <c r="F22" s="276"/>
      <c r="G22" s="276"/>
      <c r="H22" s="276"/>
      <c r="I22" s="276"/>
      <c r="J22" s="276"/>
      <c r="K22" s="276"/>
      <c r="L22" s="276"/>
      <c r="M22" s="276"/>
      <c r="N22" s="276"/>
      <c r="O22" s="276"/>
      <c r="P22" s="276"/>
      <c r="Q22" s="276"/>
      <c r="R22" s="276"/>
      <c r="S22" s="276"/>
      <c r="T22" s="276"/>
      <c r="U22" s="277"/>
    </row>
    <row r="23" spans="2:22" ht="15" customHeight="1" thickBot="1">
      <c r="B23" s="278"/>
      <c r="C23" s="279"/>
      <c r="D23" s="279"/>
      <c r="E23" s="279"/>
      <c r="F23" s="279"/>
      <c r="G23" s="279"/>
      <c r="H23" s="279"/>
      <c r="I23" s="279"/>
      <c r="J23" s="279"/>
      <c r="K23" s="279"/>
      <c r="L23" s="279"/>
      <c r="M23" s="279"/>
      <c r="N23" s="279"/>
      <c r="O23" s="279"/>
      <c r="P23" s="279"/>
      <c r="Q23" s="279"/>
      <c r="R23" s="279"/>
      <c r="S23" s="279"/>
      <c r="T23" s="279"/>
      <c r="U23" s="280"/>
    </row>
  </sheetData>
  <sheetProtection password="DA5B" sheet="1" objects="1" scenarios="1"/>
  <mergeCells count="34">
    <mergeCell ref="B21:U23"/>
    <mergeCell ref="T11:U11"/>
    <mergeCell ref="K12:S12"/>
    <mergeCell ref="T12:U12"/>
    <mergeCell ref="B13:I13"/>
    <mergeCell ref="K13:U14"/>
    <mergeCell ref="B14:I19"/>
    <mergeCell ref="K15:U17"/>
    <mergeCell ref="M18:O18"/>
    <mergeCell ref="Q18:R18"/>
    <mergeCell ref="B7:G7"/>
    <mergeCell ref="H7:I7"/>
    <mergeCell ref="K7:S7"/>
    <mergeCell ref="T7:U7"/>
    <mergeCell ref="B8:I12"/>
    <mergeCell ref="K8:S9"/>
    <mergeCell ref="T8:U9"/>
    <mergeCell ref="K10:S10"/>
    <mergeCell ref="T10:U10"/>
    <mergeCell ref="K11:S11"/>
    <mergeCell ref="B5:H5"/>
    <mergeCell ref="K5:S5"/>
    <mergeCell ref="T5:U5"/>
    <mergeCell ref="B6:I6"/>
    <mergeCell ref="K6:S6"/>
    <mergeCell ref="T6:U6"/>
    <mergeCell ref="B4:I4"/>
    <mergeCell ref="K4:S4"/>
    <mergeCell ref="T4:U4"/>
    <mergeCell ref="B1:U1"/>
    <mergeCell ref="B2:I2"/>
    <mergeCell ref="K2:S3"/>
    <mergeCell ref="T2:U3"/>
    <mergeCell ref="B3:I3"/>
  </mergeCells>
  <hyperlinks>
    <hyperlink ref="B3" r:id="rId1" location="'إدخال البيانات'!D2" display="المخصص"/>
    <hyperlink ref="H7" location="الإستمارة!Q1" display="الإستمارة وإطبع منها أربعة نسخ"/>
    <hyperlink ref="B3:C3" location="'إدخال البيانات'!D2" display="اضغط هنا"/>
    <hyperlink ref="B3:I3" location="'إدخال البيانات'!B2" display="تملئ صفحة إدخال البيانات بالمعلومات المطلوبة وبشكل دقيق وصحيح"/>
    <hyperlink ref="B4:I4" location="'اختيار المقررات'!E1" display="الانتقال إلى صفحة اختيار المقررات"/>
    <hyperlink ref="H7:I7" location="الإستمارة!Q1" display="الإستمارة وإطبع منها أربعة نسخ"/>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ورقة6"/>
  <dimension ref="A1:S19"/>
  <sheetViews>
    <sheetView showGridLines="0" showRowColHeaders="0" rightToLeft="1" workbookViewId="0">
      <selection activeCell="B15" sqref="B15"/>
    </sheetView>
  </sheetViews>
  <sheetFormatPr defaultColWidth="9" defaultRowHeight="14.25"/>
  <cols>
    <col min="1" max="1" width="13.875" style="32" bestFit="1" customWidth="1"/>
    <col min="2" max="2" width="22.25" style="32" customWidth="1"/>
    <col min="3" max="3" width="18.875" style="32" customWidth="1"/>
    <col min="4" max="4" width="26" style="32" customWidth="1"/>
    <col min="5" max="5" width="20.625" style="32" customWidth="1"/>
    <col min="6" max="6" width="19.875" style="32" customWidth="1"/>
    <col min="7" max="7" width="9" style="32" customWidth="1"/>
    <col min="8" max="8" width="21" style="32" hidden="1" customWidth="1"/>
    <col min="9" max="9" width="16.25" style="32" hidden="1" customWidth="1"/>
    <col min="10" max="10" width="16.25" style="32" customWidth="1"/>
    <col min="11" max="11" width="22.875" style="32" customWidth="1"/>
    <col min="12" max="12" width="18.875" style="32" customWidth="1"/>
    <col min="13" max="15" width="11" style="32" customWidth="1"/>
    <col min="16" max="16" width="15.375" style="32" customWidth="1"/>
    <col min="17" max="17" width="37.125" style="32" customWidth="1"/>
    <col min="18" max="18" width="20" style="44" customWidth="1"/>
    <col min="19" max="19" width="18.375" style="44" customWidth="1"/>
    <col min="20" max="20" width="16.25" style="32" customWidth="1"/>
    <col min="21" max="16384" width="9" style="32"/>
  </cols>
  <sheetData>
    <row r="1" spans="1:9" ht="23.25" customHeight="1">
      <c r="A1" s="519" t="s">
        <v>53</v>
      </c>
      <c r="B1" s="516" t="s">
        <v>54</v>
      </c>
      <c r="C1" s="34" t="s">
        <v>55</v>
      </c>
      <c r="D1" s="140"/>
      <c r="H1" s="32" t="s">
        <v>311</v>
      </c>
      <c r="I1" s="32" t="s">
        <v>347</v>
      </c>
    </row>
    <row r="2" spans="1:9" s="142" customFormat="1" ht="33.75" customHeight="1">
      <c r="A2" s="520">
        <f>'إختيار المقررات'!D1</f>
        <v>0</v>
      </c>
      <c r="B2" s="517"/>
      <c r="C2" s="38"/>
      <c r="D2" s="141"/>
      <c r="H2" s="142" t="s">
        <v>320</v>
      </c>
      <c r="I2" s="142" t="s">
        <v>346</v>
      </c>
    </row>
    <row r="3" spans="1:9" ht="23.25" customHeight="1">
      <c r="A3" s="518" t="s">
        <v>3779</v>
      </c>
      <c r="B3" s="217" t="s">
        <v>3780</v>
      </c>
      <c r="C3" s="217" t="s">
        <v>3781</v>
      </c>
      <c r="D3" s="217" t="s">
        <v>3782</v>
      </c>
      <c r="E3" s="217" t="s">
        <v>3783</v>
      </c>
      <c r="F3" s="217" t="s">
        <v>3784</v>
      </c>
      <c r="H3" s="143" t="s">
        <v>325</v>
      </c>
    </row>
    <row r="4" spans="1:9" ht="33.75" customHeight="1">
      <c r="A4" s="38"/>
      <c r="B4" s="38"/>
      <c r="C4" s="37" t="str">
        <f>A4&amp;" "&amp;B4</f>
        <v/>
      </c>
      <c r="D4" s="38"/>
      <c r="E4" s="38"/>
      <c r="F4" s="38"/>
      <c r="H4" s="32" t="s">
        <v>324</v>
      </c>
    </row>
    <row r="5" spans="1:9" ht="23.25" customHeight="1">
      <c r="A5" s="35" t="s">
        <v>11</v>
      </c>
      <c r="B5" s="34" t="s">
        <v>56</v>
      </c>
      <c r="C5" s="34" t="s">
        <v>6</v>
      </c>
      <c r="D5" s="34" t="s">
        <v>303</v>
      </c>
      <c r="E5" s="34" t="s">
        <v>10</v>
      </c>
      <c r="F5" s="34" t="s">
        <v>57</v>
      </c>
      <c r="H5" s="143" t="s">
        <v>316</v>
      </c>
    </row>
    <row r="6" spans="1:9" ht="33.75" customHeight="1">
      <c r="A6" s="38"/>
      <c r="B6" s="40"/>
      <c r="C6" s="38"/>
      <c r="D6" s="38"/>
      <c r="E6" s="38"/>
      <c r="F6" s="41"/>
      <c r="H6" s="32" t="s">
        <v>327</v>
      </c>
    </row>
    <row r="7" spans="1:9" ht="23.25" customHeight="1">
      <c r="A7" s="34" t="s">
        <v>58</v>
      </c>
      <c r="B7" s="34" t="s">
        <v>59</v>
      </c>
      <c r="C7" s="34" t="s">
        <v>60</v>
      </c>
      <c r="D7" s="34" t="s">
        <v>16</v>
      </c>
      <c r="E7" s="36" t="s">
        <v>61</v>
      </c>
      <c r="F7" s="43" t="s">
        <v>62</v>
      </c>
      <c r="H7" s="143" t="s">
        <v>330</v>
      </c>
    </row>
    <row r="8" spans="1:9" ht="33.75" customHeight="1">
      <c r="A8" s="38"/>
      <c r="B8" s="38"/>
      <c r="C8" s="38"/>
      <c r="D8" s="38"/>
      <c r="E8" s="38"/>
      <c r="F8" s="41"/>
      <c r="H8" s="144" t="s">
        <v>342</v>
      </c>
    </row>
    <row r="9" spans="1:9" ht="23.25" customHeight="1">
      <c r="A9" s="43" t="s">
        <v>63</v>
      </c>
      <c r="B9" s="36" t="s">
        <v>159</v>
      </c>
      <c r="H9" s="145" t="s">
        <v>331</v>
      </c>
    </row>
    <row r="10" spans="1:9" ht="33.75" customHeight="1">
      <c r="A10" s="41"/>
      <c r="B10" s="38"/>
      <c r="H10" s="144" t="s">
        <v>337</v>
      </c>
    </row>
    <row r="11" spans="1:9" ht="18.75">
      <c r="H11" s="145" t="s">
        <v>312</v>
      </c>
    </row>
    <row r="12" spans="1:9">
      <c r="H12" s="144" t="s">
        <v>319</v>
      </c>
    </row>
    <row r="18" spans="7:7">
      <c r="G18" s="42" t="s">
        <v>160</v>
      </c>
    </row>
    <row r="19" spans="7:7">
      <c r="G19" s="42" t="s">
        <v>161</v>
      </c>
    </row>
  </sheetData>
  <sheetProtection password="DA5B" sheet="1" objects="1" scenarios="1"/>
  <conditionalFormatting sqref="A1">
    <cfRule type="duplicateValues" dxfId="14" priority="2"/>
  </conditionalFormatting>
  <dataValidations count="4">
    <dataValidation type="textLength" allowBlank="1" showInputMessage="1" showErrorMessage="1" error="الرقم الوطني خطأ" sqref="F6">
      <formula1>11</formula1>
      <formula2>11</formula2>
    </dataValidation>
    <dataValidation type="list" allowBlank="1" showInputMessage="1" showErrorMessage="1" sqref="A6">
      <formula1>$G$18:$G$19</formula1>
    </dataValidation>
    <dataValidation type="list" allowBlank="1" showInputMessage="1" showErrorMessage="1" sqref="A8">
      <formula1>$I$1:$I$2</formula1>
    </dataValidation>
    <dataValidation type="list" allowBlank="1" showInputMessage="1" showErrorMessage="1" sqref="C8:D8">
      <formula1>$H$1:$H$12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ورقة4"/>
  <dimension ref="A1:CB60"/>
  <sheetViews>
    <sheetView showGridLines="0" showRowColHeaders="0" rightToLeft="1" workbookViewId="0">
      <selection activeCell="T9" sqref="T9"/>
    </sheetView>
  </sheetViews>
  <sheetFormatPr defaultColWidth="0" defaultRowHeight="14.25" customHeight="1" zeroHeight="1"/>
  <cols>
    <col min="1" max="9" width="4.5" style="1" customWidth="1"/>
    <col min="10" max="10" width="5.875" style="1" customWidth="1"/>
    <col min="11" max="16" width="4.5" style="1" customWidth="1"/>
    <col min="17" max="17" width="6.625" style="1" bestFit="1" customWidth="1"/>
    <col min="18" max="33" width="4.5" style="1" customWidth="1"/>
    <col min="34" max="38" width="4" style="1" customWidth="1"/>
    <col min="39" max="47" width="4" style="1" hidden="1" customWidth="1"/>
    <col min="48" max="54" width="4" style="130" hidden="1" customWidth="1"/>
    <col min="55" max="55" width="3.625" style="130" hidden="1" customWidth="1"/>
    <col min="56" max="56" width="3.625" style="1" hidden="1" customWidth="1"/>
    <col min="57" max="57" width="9" style="1" hidden="1" customWidth="1"/>
    <col min="58" max="58" width="20.625" style="1" hidden="1" customWidth="1"/>
    <col min="59" max="59" width="9.625" style="1" hidden="1" customWidth="1"/>
    <col min="60" max="65" width="9" style="1" hidden="1" customWidth="1"/>
    <col min="66" max="66" width="20.5" style="1" hidden="1" customWidth="1"/>
    <col min="67" max="73" width="9" style="1" hidden="1" customWidth="1"/>
    <col min="74" max="74" width="35.625" style="1" hidden="1" customWidth="1"/>
    <col min="75" max="76" width="9" style="1" hidden="1" customWidth="1"/>
    <col min="77" max="77" width="23" style="1" hidden="1" customWidth="1"/>
    <col min="78" max="78" width="9" style="1" hidden="1" customWidth="1"/>
    <col min="79" max="79" width="23" style="1" hidden="1" customWidth="1"/>
    <col min="80" max="80" width="0" style="1" hidden="1" customWidth="1"/>
    <col min="81" max="16384" width="9" style="1" hidden="1"/>
  </cols>
  <sheetData>
    <row r="1" spans="1:80" s="128" customFormat="1" ht="21" customHeight="1" thickBot="1">
      <c r="A1" s="328" t="s">
        <v>2</v>
      </c>
      <c r="B1" s="328"/>
      <c r="C1" s="328"/>
      <c r="D1" s="341"/>
      <c r="E1" s="341"/>
      <c r="F1" s="341"/>
      <c r="G1" s="328" t="s">
        <v>3</v>
      </c>
      <c r="H1" s="328"/>
      <c r="I1" s="328"/>
      <c r="J1" s="339" t="e">
        <f>VLOOKUP($D$1,ورقة2!$A$1:$U$5557,2,0)</f>
        <v>#N/A</v>
      </c>
      <c r="K1" s="339"/>
      <c r="L1" s="339"/>
      <c r="M1" s="328" t="s">
        <v>4</v>
      </c>
      <c r="N1" s="328"/>
      <c r="O1" s="328"/>
      <c r="P1" s="329" t="b">
        <f>IF('إدخال البيانات'!A2&gt;0,IF('إدخال البيانات'!B2&lt;&gt;"",'إدخال البيانات'!B2,VLOOKUP($D$1,ورقة2!$A$1:$U$5557,3,0)))</f>
        <v>0</v>
      </c>
      <c r="Q1" s="329"/>
      <c r="R1" s="329"/>
      <c r="S1" s="328" t="s">
        <v>5</v>
      </c>
      <c r="T1" s="328"/>
      <c r="U1" s="328"/>
      <c r="V1" s="329" t="b">
        <f>IF('إدخال البيانات'!A2&gt;0,IF('إدخال البيانات'!C2&lt;&gt;"",'إدخال البيانات'!C2,VLOOKUP($D$1,ورقة2!A1:U5557,4,0)))</f>
        <v>0</v>
      </c>
      <c r="W1" s="329"/>
      <c r="X1" s="329"/>
      <c r="Y1" s="328" t="s">
        <v>56</v>
      </c>
      <c r="Z1" s="328"/>
      <c r="AA1" s="328"/>
      <c r="AB1" s="350" t="b">
        <f>IF('إدخال البيانات'!A2&gt;0,IF('إدخال البيانات'!B6&lt;&gt;"",'إدخال البيانات'!B6,VLOOKUP($D$1,ورقة2!A1:U5557,6,0)))</f>
        <v>0</v>
      </c>
      <c r="AC1" s="350"/>
      <c r="AD1" s="350"/>
      <c r="AE1" s="328" t="s">
        <v>6</v>
      </c>
      <c r="AF1" s="328"/>
      <c r="AG1" s="328"/>
      <c r="AH1" s="329" t="b">
        <f>IF('إدخال البيانات'!A2&gt;0,IF('إدخال البيانات'!C6&lt;&gt;"",'إدخال البيانات'!C6,VLOOKUP($D$1,ورقة2!A1:U5557,7,0)))</f>
        <v>0</v>
      </c>
      <c r="AI1" s="329"/>
      <c r="AJ1" s="329"/>
      <c r="AK1" s="345"/>
      <c r="AL1" s="345"/>
      <c r="AM1" s="87"/>
      <c r="AO1" s="128" t="s">
        <v>168</v>
      </c>
      <c r="BE1" s="128" t="s">
        <v>168</v>
      </c>
      <c r="BL1" s="129"/>
      <c r="BM1" s="129"/>
      <c r="BN1" s="129"/>
      <c r="BO1" s="129"/>
      <c r="BP1" s="129"/>
      <c r="BQ1" s="129"/>
      <c r="BR1" s="129"/>
      <c r="BS1" s="129" t="s">
        <v>306</v>
      </c>
      <c r="BT1" s="128" t="s">
        <v>3454</v>
      </c>
    </row>
    <row r="2" spans="1:80" s="99" customFormat="1" ht="21" customHeight="1" thickTop="1">
      <c r="A2" s="328" t="s">
        <v>9</v>
      </c>
      <c r="B2" s="328"/>
      <c r="C2" s="328"/>
      <c r="D2" s="342" t="e">
        <f>VLOOKUP($D$1,ورقة2!A1:U5557,9,0)</f>
        <v>#N/A</v>
      </c>
      <c r="E2" s="342"/>
      <c r="F2" s="342"/>
      <c r="G2" s="336">
        <f>'إدخال البيانات'!F4</f>
        <v>0</v>
      </c>
      <c r="H2" s="337"/>
      <c r="I2" s="337"/>
      <c r="J2" s="337"/>
      <c r="K2" s="337"/>
      <c r="L2" s="338"/>
      <c r="M2" s="328" t="s">
        <v>302</v>
      </c>
      <c r="N2" s="328"/>
      <c r="O2" s="328"/>
      <c r="P2" s="329">
        <f>'إدخال البيانات'!E4</f>
        <v>0</v>
      </c>
      <c r="Q2" s="329"/>
      <c r="R2" s="329"/>
      <c r="S2" s="328" t="s">
        <v>300</v>
      </c>
      <c r="T2" s="328"/>
      <c r="U2" s="328"/>
      <c r="V2" s="329">
        <f>'إدخال البيانات'!D4</f>
        <v>0</v>
      </c>
      <c r="W2" s="329"/>
      <c r="X2" s="329"/>
      <c r="Y2" s="328" t="s">
        <v>299</v>
      </c>
      <c r="Z2" s="328"/>
      <c r="AA2" s="328"/>
      <c r="AB2" s="329" t="str">
        <f>'إدخال البيانات'!C4</f>
        <v/>
      </c>
      <c r="AC2" s="329"/>
      <c r="AD2" s="329"/>
      <c r="AE2" s="328" t="s">
        <v>301</v>
      </c>
      <c r="AF2" s="328"/>
      <c r="AG2" s="328"/>
      <c r="AH2" s="329"/>
      <c r="AI2" s="329"/>
      <c r="AJ2" s="329"/>
      <c r="AK2" s="345"/>
      <c r="AL2" s="345"/>
      <c r="AO2" s="202" t="s">
        <v>169</v>
      </c>
      <c r="BE2" s="99" t="s">
        <v>169</v>
      </c>
      <c r="BL2" s="129"/>
      <c r="BM2" s="129"/>
      <c r="BN2" s="129"/>
      <c r="BO2" s="129"/>
      <c r="BP2" s="129"/>
      <c r="BQ2" s="129"/>
      <c r="BR2" s="129"/>
      <c r="BS2" s="99" t="s">
        <v>307</v>
      </c>
      <c r="BT2" s="99" t="s">
        <v>3453</v>
      </c>
    </row>
    <row r="3" spans="1:80" s="99" customFormat="1" ht="21" customHeight="1">
      <c r="A3" s="328" t="s">
        <v>11</v>
      </c>
      <c r="B3" s="328"/>
      <c r="C3" s="328"/>
      <c r="D3" s="331" t="b">
        <f>IF('إدخال البيانات'!A2&gt;0,IF('إدخال البيانات'!A6&lt;&gt;"",'إدخال البيانات'!A6,VLOOKUP($D$1,ورقة2!A1:U5557,5,0)))</f>
        <v>0</v>
      </c>
      <c r="E3" s="331"/>
      <c r="F3" s="331"/>
      <c r="G3" s="328" t="s">
        <v>10</v>
      </c>
      <c r="H3" s="328"/>
      <c r="I3" s="328"/>
      <c r="J3" s="329" t="b">
        <f>IF('إدخال البيانات'!A2&gt;0,IF('إدخال البيانات'!E6&lt;&gt;"",'إدخال البيانات'!E6,VLOOKUP($D$1,ورقة2!A1:U5557,8,0)))</f>
        <v>0</v>
      </c>
      <c r="K3" s="329"/>
      <c r="L3" s="329"/>
      <c r="M3" s="328" t="s">
        <v>57</v>
      </c>
      <c r="N3" s="328"/>
      <c r="O3" s="328"/>
      <c r="P3" s="335">
        <f>'إدخال البيانات'!F6</f>
        <v>0</v>
      </c>
      <c r="Q3" s="331"/>
      <c r="R3" s="331"/>
      <c r="S3" s="328" t="s">
        <v>16</v>
      </c>
      <c r="T3" s="328"/>
      <c r="U3" s="328"/>
      <c r="V3" s="331" t="b">
        <f>IF('إدخال البيانات'!A2&gt;0,IF('إدخال البيانات'!D8&lt;&gt;"",'إدخال البيانات'!D8,VLOOKUP($D$1,ورقة2!A1:U5557,13,0)))</f>
        <v>0</v>
      </c>
      <c r="W3" s="331"/>
      <c r="X3" s="331"/>
      <c r="Y3" s="328" t="s">
        <v>303</v>
      </c>
      <c r="Z3" s="328"/>
      <c r="AA3" s="328"/>
      <c r="AB3" s="331">
        <f>'إدخال البيانات'!D6</f>
        <v>0</v>
      </c>
      <c r="AC3" s="331">
        <f>'إدخال البيانات'!D6</f>
        <v>0</v>
      </c>
      <c r="AD3" s="331"/>
      <c r="AE3" s="328" t="s">
        <v>159</v>
      </c>
      <c r="AF3" s="328"/>
      <c r="AG3" s="328"/>
      <c r="AH3" s="331">
        <f>'إدخال البيانات'!B10</f>
        <v>0</v>
      </c>
      <c r="AI3" s="331"/>
      <c r="AJ3" s="331"/>
      <c r="AK3" s="346"/>
      <c r="AL3" s="346"/>
      <c r="AO3" s="202" t="s">
        <v>49</v>
      </c>
      <c r="BE3" s="99" t="s">
        <v>49</v>
      </c>
      <c r="BL3" s="129"/>
      <c r="BM3" s="129"/>
      <c r="BN3" s="129"/>
      <c r="BO3" s="129"/>
      <c r="BP3" s="129"/>
      <c r="BQ3" s="129"/>
      <c r="BR3" s="129"/>
      <c r="BS3" s="129"/>
    </row>
    <row r="4" spans="1:80" s="99" customFormat="1" ht="21" customHeight="1" thickBot="1">
      <c r="A4" s="328" t="s">
        <v>12</v>
      </c>
      <c r="B4" s="328"/>
      <c r="C4" s="328"/>
      <c r="D4" s="309" t="b">
        <f>IF('إدخال البيانات'!A2&gt;0,IF('إدخال البيانات'!A8&lt;&gt;"",'إدخال البيانات'!A8,VLOOKUP($D$1,ورقة2!A1:U5557,10,0)))</f>
        <v>0</v>
      </c>
      <c r="E4" s="309"/>
      <c r="F4" s="309"/>
      <c r="G4" s="308" t="s">
        <v>13</v>
      </c>
      <c r="H4" s="308"/>
      <c r="I4" s="308"/>
      <c r="J4" s="340" t="b">
        <f>IF('إدخال البيانات'!A2&gt;0,IF('إدخال البيانات'!B8&lt;&gt;"",'إدخال البيانات'!B8,VLOOKUP($D$1,ورقة2!A1:U5557,11,0)))</f>
        <v>0</v>
      </c>
      <c r="K4" s="340"/>
      <c r="L4" s="340"/>
      <c r="M4" s="308" t="s">
        <v>14</v>
      </c>
      <c r="N4" s="308"/>
      <c r="O4" s="308"/>
      <c r="P4" s="309" t="b">
        <f>IF('إدخال البيانات'!A2&gt;0,IF('إدخال البيانات'!C8&lt;&gt;"",'إدخال البيانات'!C8,VLOOKUP($D$1,ورقة2!A1:U5557,12,0)))</f>
        <v>0</v>
      </c>
      <c r="Q4" s="309"/>
      <c r="R4" s="309"/>
      <c r="S4" s="308" t="s">
        <v>157</v>
      </c>
      <c r="T4" s="308"/>
      <c r="U4" s="308"/>
      <c r="V4" s="330">
        <f>'إدخال البيانات'!A10</f>
        <v>0</v>
      </c>
      <c r="W4" s="309"/>
      <c r="X4" s="309"/>
      <c r="Y4" s="308" t="s">
        <v>158</v>
      </c>
      <c r="Z4" s="308"/>
      <c r="AA4" s="308"/>
      <c r="AB4" s="330">
        <f>'إدخال البيانات'!F8</f>
        <v>0</v>
      </c>
      <c r="AC4" s="309">
        <f>'إدخال البيانات'!F8</f>
        <v>0</v>
      </c>
      <c r="AD4" s="309"/>
      <c r="AE4" s="308" t="s">
        <v>61</v>
      </c>
      <c r="AF4" s="308"/>
      <c r="AG4" s="308"/>
      <c r="AH4" s="347">
        <f>'إدخال البيانات'!E8</f>
        <v>0</v>
      </c>
      <c r="AI4" s="348"/>
      <c r="AJ4" s="348"/>
      <c r="AK4" s="348"/>
      <c r="AL4" s="348"/>
      <c r="AO4" s="203" t="s">
        <v>65</v>
      </c>
      <c r="BC4" s="128"/>
      <c r="BE4" s="45" t="s">
        <v>65</v>
      </c>
      <c r="BM4" s="129"/>
      <c r="BO4" s="129"/>
      <c r="BP4" s="129"/>
      <c r="BQ4" s="78"/>
      <c r="BR4" s="129"/>
    </row>
    <row r="5" spans="1:80" s="99" customFormat="1" ht="21" customHeight="1" thickTop="1" thickBot="1">
      <c r="A5" s="332" t="s">
        <v>167</v>
      </c>
      <c r="B5" s="333"/>
      <c r="C5" s="334"/>
      <c r="D5" s="305"/>
      <c r="E5" s="306"/>
      <c r="F5" s="306"/>
      <c r="G5" s="306"/>
      <c r="H5" s="306"/>
      <c r="I5" s="306"/>
      <c r="J5" s="306"/>
      <c r="K5" s="306"/>
      <c r="L5" s="307"/>
      <c r="M5" s="308" t="s">
        <v>3774</v>
      </c>
      <c r="N5" s="308"/>
      <c r="O5" s="308"/>
      <c r="P5" s="309" t="e">
        <f>VLOOKUP($D$1,ورقة2!$A$1:$U$5557,14,0)</f>
        <v>#N/A</v>
      </c>
      <c r="Q5" s="309"/>
      <c r="R5" s="309"/>
      <c r="S5" s="308" t="s">
        <v>0</v>
      </c>
      <c r="T5" s="308"/>
      <c r="U5" s="308"/>
      <c r="V5" s="310" t="e">
        <f>VLOOKUP($D$1,ورقة2!$A$1:$U$5557,15,0)</f>
        <v>#N/A</v>
      </c>
      <c r="W5" s="310"/>
      <c r="X5" s="310"/>
      <c r="Y5" s="308" t="s">
        <v>3776</v>
      </c>
      <c r="Z5" s="308"/>
      <c r="AA5" s="308"/>
      <c r="AB5" s="311" t="e">
        <f>VLOOKUP($D$1,ورقة2!$A$1:$U$5557,16,0)</f>
        <v>#N/A</v>
      </c>
      <c r="AC5" s="311"/>
      <c r="AD5" s="311"/>
      <c r="AE5" s="205"/>
      <c r="AF5" s="205"/>
      <c r="AG5" s="205"/>
      <c r="AH5" s="204"/>
      <c r="AI5" s="204"/>
      <c r="AJ5" s="204"/>
      <c r="AK5" s="221"/>
      <c r="AL5" s="221"/>
      <c r="AO5" s="202" t="s">
        <v>170</v>
      </c>
      <c r="BC5" s="174"/>
      <c r="BE5" s="99" t="s">
        <v>170</v>
      </c>
      <c r="BL5" s="129">
        <v>1</v>
      </c>
      <c r="BM5" s="129"/>
      <c r="BN5" s="129" t="s">
        <v>474</v>
      </c>
      <c r="BR5" s="129"/>
      <c r="BS5" s="99" t="e">
        <f>IF(AND(BS6="",BS7="",BS8="",BS9="",BS10="",BS11=""),"",BL5)</f>
        <v>#N/A</v>
      </c>
      <c r="BT5" s="99" t="e">
        <f>IF(AND(BT6="",BT7="",BT8="",BT9="",BT10="",BT11=""),"",BL5)</f>
        <v>#N/A</v>
      </c>
      <c r="BU5" s="129"/>
      <c r="BV5" s="78"/>
      <c r="BX5" s="129"/>
    </row>
    <row r="6" spans="1:80" s="99" customFormat="1" ht="5.25" customHeight="1" thickBot="1">
      <c r="A6" s="205"/>
      <c r="B6" s="205"/>
      <c r="C6" s="205"/>
      <c r="AK6" s="169"/>
      <c r="AL6" s="169"/>
      <c r="AM6" s="169"/>
      <c r="AN6" s="169"/>
      <c r="AO6" s="202" t="s">
        <v>171</v>
      </c>
      <c r="BE6" s="99" t="s">
        <v>171</v>
      </c>
      <c r="BK6" s="99" t="e">
        <f>IF(BR6="م",BL6,"")</f>
        <v>#N/A</v>
      </c>
      <c r="BL6" s="159">
        <v>2</v>
      </c>
      <c r="BM6" s="159">
        <v>1</v>
      </c>
      <c r="BN6" s="159" t="s">
        <v>178</v>
      </c>
      <c r="BO6" s="99" t="s">
        <v>68</v>
      </c>
      <c r="BP6" s="99" t="s">
        <v>469</v>
      </c>
      <c r="BQ6" s="129" t="str">
        <f t="shared" ref="BQ6:BQ11" si="0">IFERROR(VLOOKUP(BL6,$G$9:$T$21,13,0),"")</f>
        <v/>
      </c>
      <c r="BR6" s="132" t="e">
        <f>IF(VLOOKUP($D$1,ورقة4!$A$2:$AW$4855,3,0)=0,"",(VLOOKUP($D$1,ورقة4!$A$2:$AW$4855,3,0)))</f>
        <v>#N/A</v>
      </c>
      <c r="BS6" s="78" t="e">
        <f>IF(BR6="م",BL6,"")</f>
        <v>#N/A</v>
      </c>
      <c r="BT6" s="99" t="e">
        <f>IF(BR6="","",BL6)</f>
        <v>#N/A</v>
      </c>
      <c r="BX6" s="159"/>
    </row>
    <row r="7" spans="1:80" ht="26.25" customHeight="1" thickTop="1" thickBot="1">
      <c r="A7" s="201"/>
      <c r="B7" s="201"/>
      <c r="C7" s="201"/>
      <c r="D7" s="201"/>
      <c r="E7" s="201"/>
      <c r="F7" s="201"/>
      <c r="G7" s="201"/>
      <c r="H7" s="201"/>
      <c r="I7" s="201"/>
      <c r="J7" s="201"/>
      <c r="K7" s="201"/>
      <c r="L7" s="201"/>
      <c r="M7" s="156"/>
      <c r="AC7" s="299" t="s">
        <v>25</v>
      </c>
      <c r="AD7" s="300"/>
      <c r="AE7" s="300"/>
      <c r="AF7" s="300"/>
      <c r="AG7" s="301"/>
      <c r="AH7" s="302" t="e">
        <f>IF(D2="الرابعة حديث",5000,0)</f>
        <v>#N/A</v>
      </c>
      <c r="AI7" s="303"/>
      <c r="AJ7" s="304"/>
      <c r="AL7" s="169"/>
      <c r="AM7" s="169"/>
      <c r="AN7" s="169"/>
      <c r="AO7" s="202" t="s">
        <v>8</v>
      </c>
      <c r="BC7" s="128"/>
      <c r="BE7" s="99" t="s">
        <v>8</v>
      </c>
      <c r="BK7" s="99" t="e">
        <f t="shared" ref="BK7:BK42" si="1">IF(BR7="م",BL7,"")</f>
        <v>#N/A</v>
      </c>
      <c r="BL7" s="129">
        <v>3</v>
      </c>
      <c r="BM7" s="159">
        <v>2</v>
      </c>
      <c r="BN7" s="159" t="s">
        <v>179</v>
      </c>
      <c r="BO7" s="99" t="s">
        <v>68</v>
      </c>
      <c r="BP7" s="99" t="s">
        <v>469</v>
      </c>
      <c r="BQ7" s="129" t="str">
        <f t="shared" si="0"/>
        <v/>
      </c>
      <c r="BR7" s="136" t="e">
        <f>IF(VLOOKUP($D$1,ورقة4!$A$2:$AW$4855,4,0)=0,"",(VLOOKUP($D$1,ورقة4!$A$2:$AW$4855,4,0)))</f>
        <v>#N/A</v>
      </c>
      <c r="BS7" s="78" t="e">
        <f t="shared" ref="BS7:BS11" si="2">IF(BR7="م",BL7,"")</f>
        <v>#N/A</v>
      </c>
      <c r="BT7" s="99" t="e">
        <f t="shared" ref="BT7:BT11" si="3">IF(BR7="","",BL7)</f>
        <v>#N/A</v>
      </c>
      <c r="BU7" s="99"/>
      <c r="BX7" s="129"/>
      <c r="BY7" s="99"/>
      <c r="BZ7" s="99"/>
      <c r="CA7" s="99"/>
    </row>
    <row r="8" spans="1:80" ht="30.75" customHeight="1" thickTop="1">
      <c r="A8" s="209"/>
      <c r="B8" s="209"/>
      <c r="C8" s="209"/>
      <c r="D8" s="209"/>
      <c r="E8" s="209"/>
      <c r="F8" s="209"/>
      <c r="G8" s="192"/>
      <c r="H8" s="220"/>
      <c r="I8" s="192"/>
      <c r="J8" s="206" t="s">
        <v>28</v>
      </c>
      <c r="K8" s="343" t="s">
        <v>3452</v>
      </c>
      <c r="L8" s="343"/>
      <c r="M8" s="343"/>
      <c r="N8" s="343"/>
      <c r="O8" s="343"/>
      <c r="P8" s="343"/>
      <c r="Q8" s="343"/>
      <c r="R8" s="343"/>
      <c r="S8" s="343"/>
      <c r="T8" s="343"/>
      <c r="AC8" s="324" t="s">
        <v>495</v>
      </c>
      <c r="AD8" s="325"/>
      <c r="AE8" s="325"/>
      <c r="AF8" s="325"/>
      <c r="AG8" s="325"/>
      <c r="AH8" s="317">
        <f>SUM(I10:I27)</f>
        <v>0</v>
      </c>
      <c r="AI8" s="317"/>
      <c r="AJ8" s="318"/>
      <c r="AK8" s="130"/>
      <c r="AL8" s="56"/>
      <c r="AM8" s="88"/>
      <c r="AO8" s="1" t="s">
        <v>3786</v>
      </c>
      <c r="BC8" s="99"/>
      <c r="BK8" s="99" t="e">
        <f t="shared" si="1"/>
        <v>#N/A</v>
      </c>
      <c r="BL8" s="159">
        <v>4</v>
      </c>
      <c r="BM8" s="159">
        <v>3</v>
      </c>
      <c r="BN8" s="159" t="s">
        <v>180</v>
      </c>
      <c r="BO8" s="99" t="s">
        <v>68</v>
      </c>
      <c r="BP8" s="99" t="s">
        <v>469</v>
      </c>
      <c r="BQ8" s="129" t="str">
        <f t="shared" si="0"/>
        <v/>
      </c>
      <c r="BR8" s="136" t="e">
        <f>IF(VLOOKUP($D$1,ورقة4!$A$2:$AW$4855,5,0)=0,"",(VLOOKUP($D$1,ورقة4!$A$2:$AW$4855,5,0)))</f>
        <v>#N/A</v>
      </c>
      <c r="BS8" s="78" t="e">
        <f t="shared" si="2"/>
        <v>#N/A</v>
      </c>
      <c r="BT8" s="99" t="e">
        <f t="shared" si="3"/>
        <v>#N/A</v>
      </c>
      <c r="BU8" s="99"/>
      <c r="BX8" s="159"/>
      <c r="BY8" s="99"/>
      <c r="BZ8" s="99"/>
      <c r="CA8" s="99"/>
    </row>
    <row r="9" spans="1:80" ht="23.25" customHeight="1" thickBot="1">
      <c r="A9" s="209"/>
      <c r="B9" s="209"/>
      <c r="C9" s="209"/>
      <c r="D9" s="209"/>
      <c r="E9" s="209"/>
      <c r="F9" s="192" t="str">
        <f>IF(AND(T9=1,S9="ج"),H9,"")</f>
        <v/>
      </c>
      <c r="G9" s="192" t="str">
        <f t="shared" ref="G9:G27" si="4">IFERROR(SMALL($BT$5:$BT$54,BL5),"")</f>
        <v/>
      </c>
      <c r="H9" s="192" t="str">
        <f>G9</f>
        <v/>
      </c>
      <c r="I9" s="192"/>
      <c r="J9" s="208"/>
      <c r="K9" s="344" t="str">
        <f>IFERROR(VLOOKUP(G9,$BL$4:$BN$54,3,0),"")</f>
        <v/>
      </c>
      <c r="L9" s="344"/>
      <c r="M9" s="344"/>
      <c r="N9" s="344"/>
      <c r="O9" s="344"/>
      <c r="P9" s="344"/>
      <c r="Q9" s="344"/>
      <c r="R9" s="344"/>
      <c r="S9" s="175" t="str">
        <f t="shared" ref="S9:S27" si="5">IFERROR(IF(AND($D$2="الأولى حديث",G9&gt;7,$BZ$25&gt;6),"",IF(VLOOKUP(K9,$BN$5:$BR$54,5,0)=0,"",VLOOKUP(K9,$BN$5:$BR$54,5,0))),"")</f>
        <v/>
      </c>
      <c r="T9" s="223"/>
      <c r="V9" s="349" t="s">
        <v>3777</v>
      </c>
      <c r="W9" s="349"/>
      <c r="X9" s="349"/>
      <c r="Y9" s="349"/>
      <c r="Z9" s="349"/>
      <c r="AA9" s="349"/>
      <c r="AC9" s="324" t="s">
        <v>172</v>
      </c>
      <c r="AD9" s="325"/>
      <c r="AE9" s="325"/>
      <c r="AF9" s="325"/>
      <c r="AG9" s="325"/>
      <c r="AH9" s="317" t="e">
        <f>VLOOKUP($D$1,ورقة2!$A$1:$U$5557,17,0)</f>
        <v>#N/A</v>
      </c>
      <c r="AI9" s="317"/>
      <c r="AJ9" s="318"/>
      <c r="AK9" s="170"/>
      <c r="AL9" s="56"/>
      <c r="AM9" s="88"/>
      <c r="BC9" s="128"/>
      <c r="BK9" s="99" t="e">
        <f t="shared" si="1"/>
        <v>#N/A</v>
      </c>
      <c r="BL9" s="129">
        <v>5</v>
      </c>
      <c r="BM9" s="159">
        <v>4</v>
      </c>
      <c r="BN9" s="159" t="s">
        <v>181</v>
      </c>
      <c r="BO9" s="99" t="s">
        <v>68</v>
      </c>
      <c r="BP9" s="99" t="s">
        <v>469</v>
      </c>
      <c r="BQ9" s="129" t="str">
        <f t="shared" si="0"/>
        <v/>
      </c>
      <c r="BR9" s="136" t="e">
        <f>IF(VLOOKUP($D$1,ورقة4!$A$2:$AW$4855,6,0)=0,"",(VLOOKUP($D$1,ورقة4!$A$2:$AW$4855,6,0)))</f>
        <v>#N/A</v>
      </c>
      <c r="BS9" s="78" t="e">
        <f t="shared" si="2"/>
        <v>#N/A</v>
      </c>
      <c r="BT9" s="99" t="e">
        <f t="shared" si="3"/>
        <v>#N/A</v>
      </c>
      <c r="BU9" s="99"/>
      <c r="BX9" s="129"/>
      <c r="BY9" s="99"/>
      <c r="BZ9" s="99"/>
      <c r="CA9" s="99"/>
    </row>
    <row r="10" spans="1:80" ht="23.25" customHeight="1" thickTop="1">
      <c r="A10" s="209"/>
      <c r="B10" s="209"/>
      <c r="C10" s="209">
        <f>IF(D10&gt;0,1,0)</f>
        <v>0</v>
      </c>
      <c r="D10" s="39">
        <f>IF(E10&gt;0,1,0)</f>
        <v>0</v>
      </c>
      <c r="E10" s="211">
        <f>IF(I10&lt;&gt;$B$11,I10,0)</f>
        <v>0</v>
      </c>
      <c r="F10" s="192" t="str">
        <f>IF(OR(H10=1,H10=8,H10=14,H10=21,H10=27,H10=33,H10=310,H10=45),H10,IF(AND(T10=1,OR(S10="ج",S10="ر1",S10="ر2")),H10,""))</f>
        <v/>
      </c>
      <c r="G10" s="192" t="str">
        <f t="shared" si="4"/>
        <v/>
      </c>
      <c r="H10" s="192" t="str">
        <f t="shared" ref="H10:H27" si="6">G10</f>
        <v/>
      </c>
      <c r="I10" s="211" t="b">
        <f>IF(OR(S10="ج",S10="ر1",S10="ر2"),IF(T10=1,IF($D$5=$AO$7,0,IF($D$5=$AO$2,IF(S10="ج",4000,IF(S10="ر1",5200,IF(S10="ر2",6000,""))),IF(OR($D$5=$AO$3,$D$5=$AO$6),IF(S10="ج",2500,IF(S10="ر1",3250,IF(S10="ر2",3750,""))),IF($D$5=$AO$4,500,IF(OR($D$5=$AO$1,$D$5=$AO$5,$D$5=AO$8),IF(S10="ج",4000,IF(S10="ر1",5500,IF(S10="ر2",6500,""))),IF(S10="ج",5000,IF(S10="ر1",6500,IF(S10="ر2",7500,""))))))))))</f>
        <v>0</v>
      </c>
      <c r="J10" s="208" t="str">
        <f>IF(IFERROR(VLOOKUP(H10,$BL$4:$BN$54,2,0),"")=0,"",IFERROR(VLOOKUP(H10,$BL$4:$BN$54,2,0),""))</f>
        <v/>
      </c>
      <c r="K10" s="312" t="str">
        <f t="shared" ref="K10:K27" si="7">IFERROR(VLOOKUP(H10,$BL$4:$BN$54,3,0),"")</f>
        <v/>
      </c>
      <c r="L10" s="313"/>
      <c r="M10" s="313"/>
      <c r="N10" s="313"/>
      <c r="O10" s="313"/>
      <c r="P10" s="313"/>
      <c r="Q10" s="313"/>
      <c r="R10" s="314"/>
      <c r="S10" s="175" t="str">
        <f t="shared" si="5"/>
        <v/>
      </c>
      <c r="T10" s="223"/>
      <c r="V10" s="349"/>
      <c r="W10" s="349"/>
      <c r="X10" s="349"/>
      <c r="Y10" s="349"/>
      <c r="Z10" s="349"/>
      <c r="AA10" s="349"/>
      <c r="AC10" s="324" t="s">
        <v>497</v>
      </c>
      <c r="AD10" s="325"/>
      <c r="AE10" s="325"/>
      <c r="AF10" s="325"/>
      <c r="AG10" s="325"/>
      <c r="AH10" s="317" t="e">
        <f>AH8+AH9+AH7-AB5</f>
        <v>#N/A</v>
      </c>
      <c r="AI10" s="317"/>
      <c r="AJ10" s="318"/>
      <c r="AK10" s="171"/>
      <c r="AL10" s="56"/>
      <c r="AM10" s="88"/>
      <c r="BK10" s="99" t="e">
        <f t="shared" si="1"/>
        <v>#N/A</v>
      </c>
      <c r="BL10" s="159">
        <v>6</v>
      </c>
      <c r="BM10" s="159">
        <v>5</v>
      </c>
      <c r="BN10" s="159" t="s">
        <v>182</v>
      </c>
      <c r="BO10" s="99" t="s">
        <v>68</v>
      </c>
      <c r="BP10" s="99" t="s">
        <v>469</v>
      </c>
      <c r="BQ10" s="129" t="str">
        <f t="shared" si="0"/>
        <v/>
      </c>
      <c r="BR10" s="136" t="e">
        <f>IF(VLOOKUP($D$1,ورقة4!$A$2:$AW$4855,7,0)=0,"",(VLOOKUP($D$1,ورقة4!$A$2:$AW$4855,7,0)))</f>
        <v>#N/A</v>
      </c>
      <c r="BS10" s="78" t="e">
        <f t="shared" si="2"/>
        <v>#N/A</v>
      </c>
      <c r="BT10" s="99" t="e">
        <f t="shared" si="3"/>
        <v>#N/A</v>
      </c>
      <c r="BU10" s="99"/>
      <c r="BX10" s="159"/>
      <c r="BY10" s="99"/>
      <c r="BZ10" s="99"/>
      <c r="CA10" s="99"/>
    </row>
    <row r="11" spans="1:80" ht="23.25" customHeight="1" thickBot="1">
      <c r="A11" s="209"/>
      <c r="B11" s="209" t="b">
        <v>0</v>
      </c>
      <c r="C11" s="209">
        <f>D10+D11</f>
        <v>0</v>
      </c>
      <c r="D11" s="39">
        <f t="shared" ref="D11:D27" si="8">IF(E11&gt;0,1,0)</f>
        <v>0</v>
      </c>
      <c r="E11" s="211">
        <f t="shared" ref="E11:E27" si="9">IF(I11&lt;&gt;$B$11,I11,0)</f>
        <v>0</v>
      </c>
      <c r="F11" s="192" t="str">
        <f t="shared" ref="F11:F27" si="10">IF(AND(T11=1,OR(S11="ج",S11="ر1",S11="ر2")),H11,"")</f>
        <v/>
      </c>
      <c r="G11" s="192" t="str">
        <f t="shared" si="4"/>
        <v/>
      </c>
      <c r="H11" s="192" t="str">
        <f t="shared" si="6"/>
        <v/>
      </c>
      <c r="I11" s="211" t="b">
        <f t="shared" ref="I11:I27" si="11">IF(OR(S11="ج",S11="ر1",S11="ر2"),IF(T11=1,IF($D$5=$AO$7,0,IF($D$5=$AO$2,IF(S11="ج",4000,IF(S11="ر1",5200,IF(S11="ر2",6000,""))),IF(OR($D$5=$AO$3,$D$5=$AO$6),IF(S11="ج",2500,IF(S11="ر1",3250,IF(S11="ر2",3750,""))),IF($D$5=$AO$4,500,IF(OR($D$5=$AO$1,$D$5=$AO$5,$D$5=AO$8),IF(S11="ج",4000,IF(S11="ر1",5500,IF(S11="ر2",6500,""))),IF(S11="ج",5000,IF(S11="ر1",6500,IF(S11="ر2",7500,""))))))))))</f>
        <v>0</v>
      </c>
      <c r="J11" s="208" t="str">
        <f>IF(IFERROR(VLOOKUP(H11,$BL$4:$BN$54,2,0),"")=0,"",IFERROR(VLOOKUP(H11,$BL$4:$BN$54,2,0),""))</f>
        <v/>
      </c>
      <c r="K11" s="312" t="str">
        <f t="shared" si="7"/>
        <v/>
      </c>
      <c r="L11" s="313"/>
      <c r="M11" s="313"/>
      <c r="N11" s="313"/>
      <c r="O11" s="313"/>
      <c r="P11" s="313"/>
      <c r="Q11" s="313"/>
      <c r="R11" s="314"/>
      <c r="S11" s="175" t="str">
        <f t="shared" si="5"/>
        <v/>
      </c>
      <c r="T11" s="223"/>
      <c r="W11" s="323" t="e">
        <f>VLOOKUP(D1,ورقة4!A2:AS1953,45,0)</f>
        <v>#N/A</v>
      </c>
      <c r="X11" s="323"/>
      <c r="Y11" s="323"/>
      <c r="Z11" s="323"/>
      <c r="AC11" s="324" t="s">
        <v>21</v>
      </c>
      <c r="AD11" s="325"/>
      <c r="AE11" s="325"/>
      <c r="AF11" s="325"/>
      <c r="AG11" s="325"/>
      <c r="AH11" s="326" t="s">
        <v>306</v>
      </c>
      <c r="AI11" s="326"/>
      <c r="AJ11" s="327"/>
      <c r="AK11" s="172"/>
      <c r="AL11" s="56"/>
      <c r="AM11" s="88"/>
      <c r="BK11" s="99" t="e">
        <f t="shared" si="1"/>
        <v>#N/A</v>
      </c>
      <c r="BL11" s="129">
        <v>7</v>
      </c>
      <c r="BM11" s="159">
        <v>102</v>
      </c>
      <c r="BN11" s="159" t="e">
        <f>IF(W11=BT1,"اللغة الإنكليزية (1)","اللغة الفرنسية (1)")</f>
        <v>#N/A</v>
      </c>
      <c r="BO11" s="99" t="s">
        <v>68</v>
      </c>
      <c r="BP11" s="99" t="s">
        <v>469</v>
      </c>
      <c r="BQ11" s="129" t="str">
        <f t="shared" si="0"/>
        <v/>
      </c>
      <c r="BR11" s="137" t="e">
        <f>IF(VLOOKUP($D$1,ورقة4!$A$2:$AW$4855,8,0)=0,"",(VLOOKUP($D$1,ورقة4!$A$2:$AW$4855,8,0)))</f>
        <v>#N/A</v>
      </c>
      <c r="BS11" s="78" t="e">
        <f t="shared" si="2"/>
        <v>#N/A</v>
      </c>
      <c r="BT11" s="99" t="e">
        <f t="shared" si="3"/>
        <v>#N/A</v>
      </c>
      <c r="BU11" s="99"/>
      <c r="BX11" s="129"/>
      <c r="BY11" s="99"/>
      <c r="BZ11" s="99"/>
      <c r="CA11" s="99"/>
    </row>
    <row r="12" spans="1:80" ht="23.25" customHeight="1" thickBot="1">
      <c r="A12" s="209"/>
      <c r="B12" s="209"/>
      <c r="C12" s="209">
        <f>C11+D12</f>
        <v>0</v>
      </c>
      <c r="D12" s="39">
        <f t="shared" si="8"/>
        <v>0</v>
      </c>
      <c r="E12" s="211">
        <f t="shared" si="9"/>
        <v>0</v>
      </c>
      <c r="F12" s="192" t="str">
        <f t="shared" si="10"/>
        <v/>
      </c>
      <c r="G12" s="192" t="str">
        <f t="shared" si="4"/>
        <v/>
      </c>
      <c r="H12" s="192" t="str">
        <f t="shared" si="6"/>
        <v/>
      </c>
      <c r="I12" s="211" t="b">
        <f t="shared" si="11"/>
        <v>0</v>
      </c>
      <c r="J12" s="208" t="str">
        <f t="shared" ref="J12:J27" si="12">IF(IFERROR(VLOOKUP(H12,$BL$4:$BN$54,2,0),"")=0,"",IFERROR(VLOOKUP(H12,$BL$4:$BN$54,2,0),""))</f>
        <v/>
      </c>
      <c r="K12" s="312" t="str">
        <f t="shared" si="7"/>
        <v/>
      </c>
      <c r="L12" s="313"/>
      <c r="M12" s="313"/>
      <c r="N12" s="313"/>
      <c r="O12" s="313"/>
      <c r="P12" s="313"/>
      <c r="Q12" s="313"/>
      <c r="R12" s="314"/>
      <c r="S12" s="175" t="str">
        <f t="shared" si="5"/>
        <v/>
      </c>
      <c r="T12" s="223"/>
      <c r="W12" s="323"/>
      <c r="X12" s="323"/>
      <c r="Y12" s="323"/>
      <c r="Z12" s="323"/>
      <c r="AC12" s="324" t="s">
        <v>24</v>
      </c>
      <c r="AD12" s="325"/>
      <c r="AE12" s="325"/>
      <c r="AF12" s="325"/>
      <c r="AG12" s="325"/>
      <c r="AH12" s="317" t="e">
        <f>IF(OR(D5=AO4,AH17=2,AH17=1),AH10,IF(AH11="نعم",X16+X17/2,AH10))</f>
        <v>#N/A</v>
      </c>
      <c r="AI12" s="317"/>
      <c r="AJ12" s="318"/>
      <c r="AK12" s="172"/>
      <c r="AL12" s="56"/>
      <c r="AM12" s="88"/>
      <c r="BK12" s="99" t="str">
        <f t="shared" si="1"/>
        <v/>
      </c>
      <c r="BL12" s="159">
        <v>8</v>
      </c>
      <c r="BN12" s="129" t="s">
        <v>475</v>
      </c>
      <c r="BQ12" s="129" t="str">
        <f t="shared" ref="BQ12:BQ24" si="13">IFERROR(VLOOKUP(BN12,$K$9:$T$21,10,0),"")</f>
        <v/>
      </c>
      <c r="BS12" s="78" t="e">
        <f>IF(AND(BS13="",BS14="",BS15="",BS16="",BS17=""),"",BL12)</f>
        <v>#N/A</v>
      </c>
      <c r="BT12" s="99" t="e">
        <f>IF(AND(BT13="",BT14="",BT15="",BT16="",BT17=""),"",BL12)</f>
        <v>#N/A</v>
      </c>
      <c r="BX12" s="159"/>
      <c r="BY12" s="99"/>
      <c r="BZ12" s="99"/>
      <c r="CA12" s="99"/>
    </row>
    <row r="13" spans="1:80" ht="23.25" customHeight="1">
      <c r="A13" s="209"/>
      <c r="B13" s="209"/>
      <c r="C13" s="209">
        <f t="shared" ref="C13:C27" si="14">C12+D13</f>
        <v>0</v>
      </c>
      <c r="D13" s="39">
        <f t="shared" si="8"/>
        <v>0</v>
      </c>
      <c r="E13" s="211">
        <f t="shared" si="9"/>
        <v>0</v>
      </c>
      <c r="F13" s="192" t="str">
        <f t="shared" si="10"/>
        <v/>
      </c>
      <c r="G13" s="192" t="str">
        <f t="shared" si="4"/>
        <v/>
      </c>
      <c r="H13" s="192" t="str">
        <f t="shared" si="6"/>
        <v/>
      </c>
      <c r="I13" s="211" t="b">
        <f t="shared" si="11"/>
        <v>0</v>
      </c>
      <c r="J13" s="208" t="str">
        <f t="shared" si="12"/>
        <v/>
      </c>
      <c r="K13" s="312" t="str">
        <f t="shared" si="7"/>
        <v/>
      </c>
      <c r="L13" s="313"/>
      <c r="M13" s="313"/>
      <c r="N13" s="313"/>
      <c r="O13" s="313"/>
      <c r="P13" s="313"/>
      <c r="Q13" s="313"/>
      <c r="R13" s="314"/>
      <c r="S13" s="175" t="str">
        <f t="shared" si="5"/>
        <v/>
      </c>
      <c r="T13" s="223"/>
      <c r="AC13" s="324" t="s">
        <v>26</v>
      </c>
      <c r="AD13" s="325"/>
      <c r="AE13" s="325"/>
      <c r="AF13" s="325"/>
      <c r="AG13" s="325"/>
      <c r="AH13" s="317" t="e">
        <f>IF(OR(D5=BE4,D5=BE7),0,AH10-AH12)</f>
        <v>#N/A</v>
      </c>
      <c r="AI13" s="317"/>
      <c r="AJ13" s="318"/>
      <c r="AK13" s="173"/>
      <c r="AL13" s="56"/>
      <c r="AM13" s="88"/>
      <c r="BK13" s="99" t="e">
        <f t="shared" si="1"/>
        <v>#N/A</v>
      </c>
      <c r="BL13" s="129">
        <v>9</v>
      </c>
      <c r="BM13" s="159">
        <v>6</v>
      </c>
      <c r="BN13" s="159" t="s">
        <v>183</v>
      </c>
      <c r="BO13" s="130" t="s">
        <v>68</v>
      </c>
      <c r="BP13" s="130" t="s">
        <v>471</v>
      </c>
      <c r="BQ13" s="129" t="str">
        <f t="shared" si="13"/>
        <v/>
      </c>
      <c r="BR13" s="132" t="e">
        <f>IF(VLOOKUP($D$1,ورقة4!$A$2:$AW$4855,9,0)=0,"",(VLOOKUP($D$1,ورقة4!$A$2:$AW$4855,9,0)))</f>
        <v>#N/A</v>
      </c>
      <c r="BS13" s="78" t="e">
        <f>IF(BR13="م",BL13,"")</f>
        <v>#N/A</v>
      </c>
      <c r="BT13" s="99" t="e">
        <f>IF(BR13="","",BL13)</f>
        <v>#N/A</v>
      </c>
      <c r="BX13" s="129"/>
      <c r="BY13" s="99"/>
      <c r="BZ13" s="99"/>
      <c r="CA13" s="99"/>
    </row>
    <row r="14" spans="1:80" ht="23.25" customHeight="1">
      <c r="A14" s="209"/>
      <c r="B14" s="209"/>
      <c r="C14" s="209">
        <f t="shared" si="14"/>
        <v>0</v>
      </c>
      <c r="D14" s="39">
        <f t="shared" si="8"/>
        <v>0</v>
      </c>
      <c r="E14" s="211">
        <f t="shared" si="9"/>
        <v>0</v>
      </c>
      <c r="F14" s="192" t="str">
        <f t="shared" si="10"/>
        <v/>
      </c>
      <c r="G14" s="192" t="str">
        <f t="shared" si="4"/>
        <v/>
      </c>
      <c r="H14" s="192" t="str">
        <f t="shared" si="6"/>
        <v/>
      </c>
      <c r="I14" s="211" t="b">
        <f t="shared" si="11"/>
        <v>0</v>
      </c>
      <c r="J14" s="208" t="str">
        <f t="shared" si="12"/>
        <v/>
      </c>
      <c r="K14" s="312" t="str">
        <f t="shared" si="7"/>
        <v/>
      </c>
      <c r="L14" s="313"/>
      <c r="M14" s="313"/>
      <c r="N14" s="313"/>
      <c r="O14" s="313"/>
      <c r="P14" s="313"/>
      <c r="Q14" s="313"/>
      <c r="R14" s="314"/>
      <c r="S14" s="175" t="str">
        <f t="shared" si="5"/>
        <v/>
      </c>
      <c r="T14" s="223"/>
      <c r="W14" s="39">
        <v>1</v>
      </c>
      <c r="X14" s="212" t="e">
        <f>VLOOKUP(W14,$C$10:$E$26,3,0)</f>
        <v>#N/A</v>
      </c>
      <c r="AC14" s="324" t="s">
        <v>173</v>
      </c>
      <c r="AD14" s="325"/>
      <c r="AE14" s="325"/>
      <c r="AF14" s="325"/>
      <c r="AG14" s="325"/>
      <c r="AH14" s="317">
        <f>COUNTIFS(S9:S27,"ج",T9:T27,1)</f>
        <v>0</v>
      </c>
      <c r="AI14" s="317"/>
      <c r="AJ14" s="318"/>
      <c r="AK14" s="173"/>
      <c r="AL14" s="56"/>
      <c r="AM14" s="88"/>
      <c r="BK14" s="99" t="e">
        <f t="shared" si="1"/>
        <v>#N/A</v>
      </c>
      <c r="BL14" s="159">
        <v>10</v>
      </c>
      <c r="BM14" s="159">
        <v>7</v>
      </c>
      <c r="BN14" s="159" t="s">
        <v>184</v>
      </c>
      <c r="BO14" s="130" t="s">
        <v>68</v>
      </c>
      <c r="BP14" s="130" t="s">
        <v>471</v>
      </c>
      <c r="BQ14" s="129" t="str">
        <f t="shared" si="13"/>
        <v/>
      </c>
      <c r="BR14" s="136" t="e">
        <f>IF(VLOOKUP($D$1,ورقة4!$A$2:$AW$4855,10,0)=0,"",(VLOOKUP($D$1,ورقة4!$A$2:$AW$4855,10,0)))</f>
        <v>#N/A</v>
      </c>
      <c r="BS14" s="78" t="e">
        <f>IF(BR14="م",BL14,"")</f>
        <v>#N/A</v>
      </c>
      <c r="BT14" s="99" t="e">
        <f t="shared" ref="BT14:BT17" si="15">IF(BR14="","",BL14)</f>
        <v>#N/A</v>
      </c>
      <c r="BX14" s="159"/>
      <c r="BY14" s="99"/>
      <c r="BZ14" s="99"/>
      <c r="CA14" s="99"/>
    </row>
    <row r="15" spans="1:80" ht="23.25" customHeight="1">
      <c r="A15" s="209"/>
      <c r="B15" s="209"/>
      <c r="C15" s="209">
        <f t="shared" si="14"/>
        <v>0</v>
      </c>
      <c r="D15" s="39">
        <f t="shared" si="8"/>
        <v>0</v>
      </c>
      <c r="E15" s="211">
        <f t="shared" si="9"/>
        <v>0</v>
      </c>
      <c r="F15" s="192" t="str">
        <f t="shared" si="10"/>
        <v/>
      </c>
      <c r="G15" s="192" t="str">
        <f t="shared" si="4"/>
        <v/>
      </c>
      <c r="H15" s="192" t="str">
        <f t="shared" si="6"/>
        <v/>
      </c>
      <c r="I15" s="211" t="b">
        <f t="shared" si="11"/>
        <v>0</v>
      </c>
      <c r="J15" s="208" t="str">
        <f t="shared" si="12"/>
        <v/>
      </c>
      <c r="K15" s="312" t="str">
        <f t="shared" si="7"/>
        <v/>
      </c>
      <c r="L15" s="313"/>
      <c r="M15" s="313"/>
      <c r="N15" s="313"/>
      <c r="O15" s="313"/>
      <c r="P15" s="313"/>
      <c r="Q15" s="313"/>
      <c r="R15" s="314"/>
      <c r="S15" s="175" t="str">
        <f t="shared" si="5"/>
        <v/>
      </c>
      <c r="T15" s="223"/>
      <c r="W15" s="39">
        <v>2</v>
      </c>
      <c r="X15" s="212" t="e">
        <f>VLOOKUP(W15,$C$10:$E$26,3,0)</f>
        <v>#N/A</v>
      </c>
      <c r="AC15" s="315" t="s">
        <v>3450</v>
      </c>
      <c r="AD15" s="316"/>
      <c r="AE15" s="316"/>
      <c r="AF15" s="316"/>
      <c r="AG15" s="316"/>
      <c r="AH15" s="317">
        <f>COUNTIFS(S9:S27,"ر1",T9:T27,1)</f>
        <v>0</v>
      </c>
      <c r="AI15" s="317"/>
      <c r="AJ15" s="318"/>
      <c r="AK15" s="173"/>
      <c r="AL15" s="88"/>
      <c r="AM15" s="88"/>
      <c r="BK15" s="99" t="e">
        <f t="shared" si="1"/>
        <v>#N/A</v>
      </c>
      <c r="BL15" s="129">
        <v>11</v>
      </c>
      <c r="BM15" s="159">
        <v>8</v>
      </c>
      <c r="BN15" s="159" t="s">
        <v>185</v>
      </c>
      <c r="BO15" s="130" t="s">
        <v>68</v>
      </c>
      <c r="BP15" s="130" t="s">
        <v>471</v>
      </c>
      <c r="BQ15" s="129" t="str">
        <f t="shared" si="13"/>
        <v/>
      </c>
      <c r="BR15" s="136" t="e">
        <f>IF(VLOOKUP($D$1,ورقة4!$A$2:$AW$4855,11,0)=0,"",(VLOOKUP($D$1,ورقة4!$A$2:$AW$4855,11,0)))</f>
        <v>#N/A</v>
      </c>
      <c r="BS15" s="78" t="e">
        <f>IF(BR15="م",BL15,"")</f>
        <v>#N/A</v>
      </c>
      <c r="BT15" s="99" t="e">
        <f t="shared" si="15"/>
        <v>#N/A</v>
      </c>
      <c r="BX15" s="129"/>
      <c r="BY15" s="99"/>
      <c r="BZ15" s="99"/>
      <c r="CA15" s="99"/>
      <c r="CB15" s="131"/>
    </row>
    <row r="16" spans="1:80" ht="23.25" customHeight="1">
      <c r="A16" s="209"/>
      <c r="B16" s="209"/>
      <c r="C16" s="209">
        <f t="shared" si="14"/>
        <v>0</v>
      </c>
      <c r="D16" s="39">
        <f t="shared" si="8"/>
        <v>0</v>
      </c>
      <c r="E16" s="211">
        <f t="shared" si="9"/>
        <v>0</v>
      </c>
      <c r="F16" s="192" t="str">
        <f t="shared" si="10"/>
        <v/>
      </c>
      <c r="G16" s="192" t="str">
        <f t="shared" si="4"/>
        <v/>
      </c>
      <c r="H16" s="192" t="str">
        <f t="shared" si="6"/>
        <v/>
      </c>
      <c r="I16" s="211" t="b">
        <f t="shared" si="11"/>
        <v>0</v>
      </c>
      <c r="J16" s="208" t="str">
        <f t="shared" si="12"/>
        <v/>
      </c>
      <c r="K16" s="312" t="str">
        <f t="shared" si="7"/>
        <v/>
      </c>
      <c r="L16" s="313"/>
      <c r="M16" s="313"/>
      <c r="N16" s="313"/>
      <c r="O16" s="313"/>
      <c r="P16" s="313"/>
      <c r="Q16" s="313"/>
      <c r="R16" s="314"/>
      <c r="S16" s="175" t="str">
        <f t="shared" si="5"/>
        <v/>
      </c>
      <c r="T16" s="223"/>
      <c r="W16" s="39"/>
      <c r="X16" s="212" t="e">
        <f>SUM(X14:X15)</f>
        <v>#N/A</v>
      </c>
      <c r="AC16" s="315" t="s">
        <v>3451</v>
      </c>
      <c r="AD16" s="316"/>
      <c r="AE16" s="316"/>
      <c r="AF16" s="316"/>
      <c r="AG16" s="316"/>
      <c r="AH16" s="317">
        <f>COUNTIFS(S9:S27,"ر2",T9:T27,1)</f>
        <v>0</v>
      </c>
      <c r="AI16" s="317"/>
      <c r="AJ16" s="318"/>
      <c r="AK16" s="173"/>
      <c r="AL16" s="88"/>
      <c r="AM16" s="88"/>
      <c r="BK16" s="99" t="e">
        <f t="shared" si="1"/>
        <v>#N/A</v>
      </c>
      <c r="BL16" s="159">
        <v>12</v>
      </c>
      <c r="BM16" s="159">
        <v>9</v>
      </c>
      <c r="BN16" s="159" t="e">
        <f>IF(W11=BT1,"دراسات تجارية باللغة الإنكليزية","دراسات تجارية باللغة الفرنسية")</f>
        <v>#N/A</v>
      </c>
      <c r="BO16" s="130" t="s">
        <v>68</v>
      </c>
      <c r="BP16" s="130" t="s">
        <v>471</v>
      </c>
      <c r="BQ16" s="129" t="str">
        <f t="shared" si="13"/>
        <v/>
      </c>
      <c r="BR16" s="136" t="e">
        <f>IF(VLOOKUP($D$1,ورقة4!$A$2:$AW$4855,12,0)=0,"",(VLOOKUP($D$1,ورقة4!$A$2:$AW$4855,12,0)))</f>
        <v>#N/A</v>
      </c>
      <c r="BS16" s="78" t="e">
        <f>IF(BR16="م",BL16,"")</f>
        <v>#N/A</v>
      </c>
      <c r="BT16" s="99" t="e">
        <f t="shared" si="15"/>
        <v>#N/A</v>
      </c>
      <c r="BU16" s="159"/>
      <c r="BV16" s="159"/>
      <c r="BX16" s="159"/>
      <c r="BY16" s="99"/>
      <c r="BZ16" s="99"/>
      <c r="CA16" s="99"/>
      <c r="CB16" s="131"/>
    </row>
    <row r="17" spans="1:80" ht="23.25" customHeight="1" thickBot="1">
      <c r="A17" s="209"/>
      <c r="B17" s="209"/>
      <c r="C17" s="209">
        <f t="shared" si="14"/>
        <v>0</v>
      </c>
      <c r="D17" s="39">
        <f t="shared" si="8"/>
        <v>0</v>
      </c>
      <c r="E17" s="211">
        <f t="shared" si="9"/>
        <v>0</v>
      </c>
      <c r="F17" s="192" t="str">
        <f t="shared" si="10"/>
        <v/>
      </c>
      <c r="G17" s="192" t="str">
        <f t="shared" si="4"/>
        <v/>
      </c>
      <c r="H17" s="192" t="str">
        <f t="shared" si="6"/>
        <v/>
      </c>
      <c r="I17" s="211" t="b">
        <f t="shared" si="11"/>
        <v>0</v>
      </c>
      <c r="J17" s="208" t="str">
        <f t="shared" si="12"/>
        <v/>
      </c>
      <c r="K17" s="312" t="str">
        <f t="shared" si="7"/>
        <v/>
      </c>
      <c r="L17" s="313"/>
      <c r="M17" s="313"/>
      <c r="N17" s="313"/>
      <c r="O17" s="313"/>
      <c r="P17" s="313"/>
      <c r="Q17" s="313"/>
      <c r="R17" s="314"/>
      <c r="S17" s="175" t="str">
        <f t="shared" si="5"/>
        <v/>
      </c>
      <c r="T17" s="223"/>
      <c r="W17" s="39"/>
      <c r="X17" s="212" t="e">
        <f>AH10-(X14+X15)</f>
        <v>#N/A</v>
      </c>
      <c r="AC17" s="319" t="s">
        <v>496</v>
      </c>
      <c r="AD17" s="320"/>
      <c r="AE17" s="320"/>
      <c r="AF17" s="320"/>
      <c r="AG17" s="320"/>
      <c r="AH17" s="321">
        <f>SUM(AH14:AJ16)</f>
        <v>0</v>
      </c>
      <c r="AI17" s="321"/>
      <c r="AJ17" s="322"/>
      <c r="AK17" s="173"/>
      <c r="AL17" s="88"/>
      <c r="AM17" s="88"/>
      <c r="BK17" s="99" t="e">
        <f t="shared" si="1"/>
        <v>#N/A</v>
      </c>
      <c r="BL17" s="129">
        <v>13</v>
      </c>
      <c r="BM17" s="159">
        <v>10</v>
      </c>
      <c r="BN17" s="159" t="s">
        <v>186</v>
      </c>
      <c r="BO17" s="130" t="s">
        <v>68</v>
      </c>
      <c r="BP17" s="130" t="s">
        <v>471</v>
      </c>
      <c r="BQ17" s="129" t="str">
        <f t="shared" si="13"/>
        <v/>
      </c>
      <c r="BR17" s="137" t="e">
        <f>IF(VLOOKUP($D$1,ورقة4!$A$2:$AW$4855,13,0)=0,"",(VLOOKUP($D$1,ورقة4!$A$2:$AW$4855,13,0)))</f>
        <v>#N/A</v>
      </c>
      <c r="BS17" s="78" t="e">
        <f>IF(BR17="م",BL17,"")</f>
        <v>#N/A</v>
      </c>
      <c r="BT17" s="99" t="e">
        <f t="shared" si="15"/>
        <v>#N/A</v>
      </c>
      <c r="BX17" s="129"/>
      <c r="BY17" s="99"/>
      <c r="BZ17" s="99"/>
      <c r="CA17" s="99"/>
    </row>
    <row r="18" spans="1:80" ht="23.25" customHeight="1" thickTop="1" thickBot="1">
      <c r="A18" s="209"/>
      <c r="B18" s="209"/>
      <c r="C18" s="209">
        <f t="shared" si="14"/>
        <v>0</v>
      </c>
      <c r="D18" s="39">
        <f t="shared" si="8"/>
        <v>0</v>
      </c>
      <c r="E18" s="211">
        <f t="shared" si="9"/>
        <v>0</v>
      </c>
      <c r="F18" s="192" t="str">
        <f t="shared" si="10"/>
        <v/>
      </c>
      <c r="G18" s="192" t="str">
        <f t="shared" si="4"/>
        <v/>
      </c>
      <c r="H18" s="192" t="str">
        <f t="shared" si="6"/>
        <v/>
      </c>
      <c r="I18" s="211" t="b">
        <f t="shared" si="11"/>
        <v>0</v>
      </c>
      <c r="J18" s="208" t="str">
        <f t="shared" si="12"/>
        <v/>
      </c>
      <c r="K18" s="312" t="str">
        <f t="shared" si="7"/>
        <v/>
      </c>
      <c r="L18" s="313"/>
      <c r="M18" s="313"/>
      <c r="N18" s="313"/>
      <c r="O18" s="313"/>
      <c r="P18" s="313"/>
      <c r="Q18" s="313"/>
      <c r="R18" s="314"/>
      <c r="S18" s="175" t="str">
        <f t="shared" si="5"/>
        <v/>
      </c>
      <c r="T18" s="223"/>
      <c r="AJ18" s="173"/>
      <c r="AK18" s="173"/>
      <c r="AL18" s="88"/>
      <c r="AM18" s="88"/>
      <c r="BK18" s="99" t="str">
        <f t="shared" si="1"/>
        <v/>
      </c>
      <c r="BL18" s="129">
        <v>14</v>
      </c>
      <c r="BN18" s="129" t="s">
        <v>476</v>
      </c>
      <c r="BQ18" s="129" t="str">
        <f t="shared" si="13"/>
        <v/>
      </c>
      <c r="BS18" s="78" t="e">
        <f>IF(AND(BS19="",BS20="",BS21="",BS22="",BS23="",BS24=""),"",BL18)</f>
        <v>#N/A</v>
      </c>
      <c r="BT18" s="99" t="e">
        <f>IF(AND(BT19="",BT20="",BT21="",BT22="",BT23="",BT24=""),"",BL18)</f>
        <v>#N/A</v>
      </c>
      <c r="BX18" s="159"/>
      <c r="BY18" s="99"/>
      <c r="BZ18" s="99"/>
      <c r="CA18" s="99"/>
    </row>
    <row r="19" spans="1:80" ht="23.25" customHeight="1">
      <c r="A19" s="209"/>
      <c r="B19" s="209"/>
      <c r="C19" s="209">
        <f t="shared" si="14"/>
        <v>0</v>
      </c>
      <c r="D19" s="39">
        <f t="shared" si="8"/>
        <v>0</v>
      </c>
      <c r="E19" s="211">
        <f t="shared" si="9"/>
        <v>0</v>
      </c>
      <c r="F19" s="192" t="str">
        <f t="shared" si="10"/>
        <v/>
      </c>
      <c r="G19" s="192" t="str">
        <f t="shared" si="4"/>
        <v/>
      </c>
      <c r="H19" s="192" t="str">
        <f t="shared" si="6"/>
        <v/>
      </c>
      <c r="I19" s="211" t="b">
        <f t="shared" si="11"/>
        <v>0</v>
      </c>
      <c r="J19" s="208" t="str">
        <f t="shared" si="12"/>
        <v/>
      </c>
      <c r="K19" s="312" t="str">
        <f t="shared" si="7"/>
        <v/>
      </c>
      <c r="L19" s="313"/>
      <c r="M19" s="313"/>
      <c r="N19" s="313"/>
      <c r="O19" s="313"/>
      <c r="P19" s="313"/>
      <c r="Q19" s="313"/>
      <c r="R19" s="314"/>
      <c r="S19" s="175" t="str">
        <f t="shared" si="5"/>
        <v/>
      </c>
      <c r="T19" s="223"/>
      <c r="AJ19" s="173"/>
      <c r="AK19" s="173"/>
      <c r="AL19" s="88"/>
      <c r="AM19" s="88"/>
      <c r="BK19" s="99" t="e">
        <f t="shared" si="1"/>
        <v>#N/A</v>
      </c>
      <c r="BL19" s="159">
        <v>15</v>
      </c>
      <c r="BM19" s="159">
        <v>11</v>
      </c>
      <c r="BN19" s="159" t="s">
        <v>209</v>
      </c>
      <c r="BO19" s="130" t="s">
        <v>470</v>
      </c>
      <c r="BP19" s="130" t="s">
        <v>469</v>
      </c>
      <c r="BQ19" s="129" t="str">
        <f t="shared" si="13"/>
        <v/>
      </c>
      <c r="BR19" s="132" t="e">
        <f>IF(VLOOKUP($D$1,ورقة4!$A$2:$AW$4855,14,0)=0,"",(VLOOKUP($D$1,ورقة4!$A$2:$AW$4855,14,0)))</f>
        <v>#N/A</v>
      </c>
      <c r="BS19" s="78" t="e">
        <f t="shared" ref="BS19:BS24" si="16">IF(BR19="م",BL19,"")</f>
        <v>#N/A</v>
      </c>
      <c r="BT19" s="99" t="e">
        <f>IF(BR19="","",BL19)</f>
        <v>#N/A</v>
      </c>
      <c r="BX19" s="129"/>
      <c r="BY19" s="99"/>
      <c r="BZ19" s="99"/>
      <c r="CA19" s="99"/>
    </row>
    <row r="20" spans="1:80" ht="23.25" customHeight="1">
      <c r="A20" s="209"/>
      <c r="B20" s="209"/>
      <c r="C20" s="209">
        <f t="shared" si="14"/>
        <v>0</v>
      </c>
      <c r="D20" s="39">
        <f t="shared" si="8"/>
        <v>0</v>
      </c>
      <c r="E20" s="211">
        <f t="shared" si="9"/>
        <v>0</v>
      </c>
      <c r="F20" s="192" t="str">
        <f t="shared" si="10"/>
        <v/>
      </c>
      <c r="G20" s="192" t="str">
        <f t="shared" si="4"/>
        <v/>
      </c>
      <c r="H20" s="192" t="str">
        <f t="shared" si="6"/>
        <v/>
      </c>
      <c r="I20" s="211" t="b">
        <f t="shared" si="11"/>
        <v>0</v>
      </c>
      <c r="J20" s="208" t="str">
        <f t="shared" si="12"/>
        <v/>
      </c>
      <c r="K20" s="312" t="str">
        <f>IFERROR(VLOOKUP(H20,$BL$4:$BN$54,3,0),"")</f>
        <v/>
      </c>
      <c r="L20" s="313"/>
      <c r="M20" s="313"/>
      <c r="N20" s="313"/>
      <c r="O20" s="313"/>
      <c r="P20" s="313"/>
      <c r="Q20" s="313"/>
      <c r="R20" s="314"/>
      <c r="S20" s="175" t="str">
        <f t="shared" si="5"/>
        <v/>
      </c>
      <c r="T20" s="223"/>
      <c r="AB20" s="56"/>
      <c r="AC20" s="56"/>
      <c r="AD20" s="56"/>
      <c r="AE20" s="56"/>
      <c r="AF20" s="56"/>
      <c r="AG20" s="157"/>
      <c r="AH20" s="157"/>
      <c r="AI20" s="170"/>
      <c r="AJ20" s="170"/>
      <c r="AK20" s="170"/>
      <c r="AL20" s="88"/>
      <c r="AM20" s="88"/>
      <c r="BK20" s="99" t="e">
        <f t="shared" si="1"/>
        <v>#N/A</v>
      </c>
      <c r="BL20" s="129">
        <v>16</v>
      </c>
      <c r="BM20" s="159">
        <v>12</v>
      </c>
      <c r="BN20" s="159" t="s">
        <v>210</v>
      </c>
      <c r="BO20" s="130" t="s">
        <v>470</v>
      </c>
      <c r="BP20" s="130" t="s">
        <v>469</v>
      </c>
      <c r="BQ20" s="129" t="str">
        <f t="shared" si="13"/>
        <v/>
      </c>
      <c r="BR20" s="138" t="e">
        <f>IF(VLOOKUP($D$1,ورقة4!$A$2:$AW$4855,15,0)=0,"",(VLOOKUP($D$1,ورقة4!$A$2:$AW$4855,15,0)))</f>
        <v>#N/A</v>
      </c>
      <c r="BS20" s="78" t="e">
        <f t="shared" si="16"/>
        <v>#N/A</v>
      </c>
      <c r="BT20" s="99" t="e">
        <f t="shared" ref="BT20:BT24" si="17">IF(BR20="","",BL20)</f>
        <v>#N/A</v>
      </c>
      <c r="BX20" s="159"/>
      <c r="BY20" s="99"/>
      <c r="BZ20" s="99"/>
      <c r="CA20" s="99"/>
    </row>
    <row r="21" spans="1:80" ht="23.25" customHeight="1">
      <c r="A21" s="192" t="str">
        <f t="shared" ref="A21:A22" si="18">IFERROR(SMALL($BS$4:$BS$42,BL18),"")</f>
        <v/>
      </c>
      <c r="B21" s="192">
        <f t="shared" ref="B21:B22" si="19">IF(OR(A21=1,A21=8,A21=14,A21=21,A21=27,A21=33,A21=""),0,1)</f>
        <v>0</v>
      </c>
      <c r="C21" s="209">
        <f t="shared" si="14"/>
        <v>0</v>
      </c>
      <c r="D21" s="39">
        <f t="shared" si="8"/>
        <v>0</v>
      </c>
      <c r="E21" s="211">
        <f t="shared" si="9"/>
        <v>0</v>
      </c>
      <c r="F21" s="192" t="str">
        <f t="shared" si="10"/>
        <v/>
      </c>
      <c r="G21" s="192" t="str">
        <f t="shared" si="4"/>
        <v/>
      </c>
      <c r="H21" s="192" t="str">
        <f t="shared" si="6"/>
        <v/>
      </c>
      <c r="I21" s="211" t="b">
        <f t="shared" si="11"/>
        <v>0</v>
      </c>
      <c r="J21" s="208" t="str">
        <f t="shared" si="12"/>
        <v/>
      </c>
      <c r="K21" s="312" t="str">
        <f t="shared" si="7"/>
        <v/>
      </c>
      <c r="L21" s="313"/>
      <c r="M21" s="313"/>
      <c r="N21" s="313"/>
      <c r="O21" s="313"/>
      <c r="P21" s="313"/>
      <c r="Q21" s="313"/>
      <c r="R21" s="314"/>
      <c r="S21" s="175" t="str">
        <f t="shared" si="5"/>
        <v/>
      </c>
      <c r="T21" s="223"/>
      <c r="AB21" s="56"/>
      <c r="AC21" s="56"/>
      <c r="AD21" s="56"/>
      <c r="AE21" s="56"/>
      <c r="AF21" s="56"/>
      <c r="AG21" s="157"/>
      <c r="AH21" s="157"/>
      <c r="AI21" s="170"/>
      <c r="AJ21" s="170"/>
      <c r="AK21" s="170"/>
      <c r="AL21" s="88"/>
      <c r="AM21" s="88"/>
      <c r="BK21" s="99" t="e">
        <f t="shared" si="1"/>
        <v>#N/A</v>
      </c>
      <c r="BL21" s="159">
        <v>17</v>
      </c>
      <c r="BM21" s="159">
        <v>13</v>
      </c>
      <c r="BN21" s="159" t="s">
        <v>211</v>
      </c>
      <c r="BO21" s="130" t="s">
        <v>470</v>
      </c>
      <c r="BP21" s="130" t="s">
        <v>469</v>
      </c>
      <c r="BQ21" s="129" t="str">
        <f t="shared" si="13"/>
        <v/>
      </c>
      <c r="BR21" s="138" t="e">
        <f>IF(VLOOKUP($D$1,ورقة4!$A$2:$AW$4855,16,0)=0,"",(VLOOKUP($D$1,ورقة4!$A$2:$AW$4855,16,0)))</f>
        <v>#N/A</v>
      </c>
      <c r="BS21" s="78" t="e">
        <f t="shared" si="16"/>
        <v>#N/A</v>
      </c>
      <c r="BT21" s="99" t="e">
        <f t="shared" si="17"/>
        <v>#N/A</v>
      </c>
      <c r="BX21" s="129"/>
      <c r="BY21" s="99"/>
      <c r="BZ21" s="99"/>
      <c r="CA21" s="99"/>
    </row>
    <row r="22" spans="1:80" ht="23.25" customHeight="1">
      <c r="A22" s="192" t="str">
        <f t="shared" si="18"/>
        <v/>
      </c>
      <c r="B22" s="192">
        <f t="shared" si="19"/>
        <v>0</v>
      </c>
      <c r="C22" s="209">
        <f t="shared" si="14"/>
        <v>0</v>
      </c>
      <c r="D22" s="39">
        <f t="shared" si="8"/>
        <v>0</v>
      </c>
      <c r="E22" s="211">
        <f t="shared" si="9"/>
        <v>0</v>
      </c>
      <c r="F22" s="192" t="str">
        <f t="shared" si="10"/>
        <v/>
      </c>
      <c r="G22" s="192" t="str">
        <f t="shared" si="4"/>
        <v/>
      </c>
      <c r="H22" s="192" t="str">
        <f t="shared" si="6"/>
        <v/>
      </c>
      <c r="I22" s="211" t="b">
        <f t="shared" si="11"/>
        <v>0</v>
      </c>
      <c r="J22" s="208" t="str">
        <f t="shared" si="12"/>
        <v/>
      </c>
      <c r="K22" s="312" t="str">
        <f t="shared" si="7"/>
        <v/>
      </c>
      <c r="L22" s="313"/>
      <c r="M22" s="313"/>
      <c r="N22" s="313"/>
      <c r="O22" s="313"/>
      <c r="P22" s="313"/>
      <c r="Q22" s="313"/>
      <c r="R22" s="314"/>
      <c r="S22" s="175" t="str">
        <f t="shared" si="5"/>
        <v/>
      </c>
      <c r="T22" s="223"/>
      <c r="AB22" s="56"/>
      <c r="AC22" s="56"/>
      <c r="AD22" s="56"/>
      <c r="AE22" s="56"/>
      <c r="AF22" s="56"/>
      <c r="AG22" s="157"/>
      <c r="AH22" s="157"/>
      <c r="AI22" s="170"/>
      <c r="AJ22" s="170"/>
      <c r="AK22" s="170"/>
      <c r="AL22" s="88"/>
      <c r="AM22" s="88"/>
      <c r="BK22" s="99" t="e">
        <f t="shared" si="1"/>
        <v>#N/A</v>
      </c>
      <c r="BL22" s="129">
        <v>18</v>
      </c>
      <c r="BM22" s="159">
        <v>14</v>
      </c>
      <c r="BN22" s="159" t="s">
        <v>212</v>
      </c>
      <c r="BO22" s="130" t="s">
        <v>470</v>
      </c>
      <c r="BP22" s="130" t="s">
        <v>469</v>
      </c>
      <c r="BQ22" s="129" t="str">
        <f t="shared" si="13"/>
        <v/>
      </c>
      <c r="BR22" s="138" t="e">
        <f>IF(VLOOKUP($D$1,ورقة4!$A$2:$AW$4855,17,0)=0,"",(VLOOKUP($D$1,ورقة4!$A$2:$AW$4855,17,0)))</f>
        <v>#N/A</v>
      </c>
      <c r="BS22" s="78" t="e">
        <f t="shared" si="16"/>
        <v>#N/A</v>
      </c>
      <c r="BT22" s="99" t="e">
        <f t="shared" si="17"/>
        <v>#N/A</v>
      </c>
      <c r="BX22" s="159"/>
      <c r="BY22" s="99"/>
      <c r="BZ22" s="99"/>
      <c r="CA22" s="99"/>
    </row>
    <row r="23" spans="1:80" ht="23.25" customHeight="1">
      <c r="A23" s="192"/>
      <c r="B23" s="224"/>
      <c r="C23" s="209">
        <f t="shared" si="14"/>
        <v>0</v>
      </c>
      <c r="D23" s="39">
        <f t="shared" si="8"/>
        <v>0</v>
      </c>
      <c r="E23" s="211">
        <f t="shared" si="9"/>
        <v>0</v>
      </c>
      <c r="F23" s="192" t="str">
        <f t="shared" si="10"/>
        <v/>
      </c>
      <c r="G23" s="192" t="str">
        <f t="shared" si="4"/>
        <v/>
      </c>
      <c r="H23" s="192" t="str">
        <f t="shared" si="6"/>
        <v/>
      </c>
      <c r="I23" s="211" t="b">
        <f t="shared" si="11"/>
        <v>0</v>
      </c>
      <c r="J23" s="208" t="str">
        <f t="shared" si="12"/>
        <v/>
      </c>
      <c r="K23" s="312" t="str">
        <f t="shared" si="7"/>
        <v/>
      </c>
      <c r="L23" s="313"/>
      <c r="M23" s="313"/>
      <c r="N23" s="313"/>
      <c r="O23" s="313"/>
      <c r="P23" s="313"/>
      <c r="Q23" s="313"/>
      <c r="R23" s="314"/>
      <c r="S23" s="175" t="str">
        <f t="shared" si="5"/>
        <v/>
      </c>
      <c r="T23" s="223"/>
      <c r="AB23" s="157"/>
      <c r="AC23" s="157"/>
      <c r="AD23" s="157"/>
      <c r="AE23" s="157"/>
      <c r="AF23" s="157"/>
      <c r="AG23" s="157"/>
      <c r="AH23" s="157"/>
      <c r="AI23" s="170"/>
      <c r="AJ23" s="170"/>
      <c r="AK23" s="170"/>
      <c r="AL23" s="88"/>
      <c r="AM23" s="88"/>
      <c r="BK23" s="99" t="e">
        <f t="shared" si="1"/>
        <v>#N/A</v>
      </c>
      <c r="BL23" s="159">
        <v>19</v>
      </c>
      <c r="BM23" s="159">
        <v>15</v>
      </c>
      <c r="BN23" s="159" t="e">
        <f>IF(W11=BT1,"التمويل باللغة الإنكليزية","التمويل باللغة الفرنسية")</f>
        <v>#N/A</v>
      </c>
      <c r="BO23" s="130" t="s">
        <v>470</v>
      </c>
      <c r="BP23" s="130" t="s">
        <v>469</v>
      </c>
      <c r="BQ23" s="129" t="str">
        <f t="shared" si="13"/>
        <v/>
      </c>
      <c r="BR23" s="138" t="e">
        <f>IF(VLOOKUP($D$1,ورقة4!$A$2:$AW$4855,18,0)=0,"",(VLOOKUP($D$1,ورقة4!$A$2:$AW$4855,18,0)))</f>
        <v>#N/A</v>
      </c>
      <c r="BS23" s="78" t="e">
        <f t="shared" si="16"/>
        <v>#N/A</v>
      </c>
      <c r="BT23" s="99" t="e">
        <f t="shared" si="17"/>
        <v>#N/A</v>
      </c>
      <c r="BU23" s="159"/>
      <c r="BV23" s="159"/>
      <c r="BX23" s="129"/>
      <c r="BY23" s="99"/>
      <c r="BZ23" s="99"/>
      <c r="CA23" s="99"/>
      <c r="CB23" s="131"/>
    </row>
    <row r="24" spans="1:80" ht="23.25" customHeight="1" thickBot="1">
      <c r="A24" s="192"/>
      <c r="B24" s="224"/>
      <c r="C24" s="209">
        <f t="shared" si="14"/>
        <v>0</v>
      </c>
      <c r="D24" s="39">
        <f t="shared" si="8"/>
        <v>0</v>
      </c>
      <c r="E24" s="211">
        <f t="shared" si="9"/>
        <v>0</v>
      </c>
      <c r="F24" s="192" t="str">
        <f t="shared" si="10"/>
        <v/>
      </c>
      <c r="G24" s="192" t="str">
        <f t="shared" si="4"/>
        <v/>
      </c>
      <c r="H24" s="192" t="str">
        <f t="shared" si="6"/>
        <v/>
      </c>
      <c r="I24" s="211" t="b">
        <f t="shared" si="11"/>
        <v>0</v>
      </c>
      <c r="J24" s="208" t="str">
        <f t="shared" si="12"/>
        <v/>
      </c>
      <c r="K24" s="312" t="str">
        <f t="shared" si="7"/>
        <v/>
      </c>
      <c r="L24" s="313"/>
      <c r="M24" s="313"/>
      <c r="N24" s="313"/>
      <c r="O24" s="313"/>
      <c r="P24" s="313"/>
      <c r="Q24" s="313"/>
      <c r="R24" s="314"/>
      <c r="S24" s="175" t="str">
        <f t="shared" si="5"/>
        <v/>
      </c>
      <c r="T24" s="223"/>
      <c r="AB24" s="157"/>
      <c r="AC24" s="157"/>
      <c r="AD24" s="157"/>
      <c r="AE24" s="157"/>
      <c r="AF24" s="157"/>
      <c r="AG24" s="157"/>
      <c r="AH24" s="157"/>
      <c r="AI24" s="170"/>
      <c r="AJ24" s="170"/>
      <c r="AK24" s="170"/>
      <c r="AL24" s="88"/>
      <c r="AM24" s="88"/>
      <c r="BK24" s="99" t="e">
        <f t="shared" si="1"/>
        <v>#N/A</v>
      </c>
      <c r="BL24" s="129">
        <v>20</v>
      </c>
      <c r="BM24" s="159">
        <v>302</v>
      </c>
      <c r="BN24" s="159" t="e">
        <f>IF(W11=BT1,"اللغة الإنكليزية (2)","اللغة الفرنسية (2)")</f>
        <v>#N/A</v>
      </c>
      <c r="BO24" s="130" t="s">
        <v>470</v>
      </c>
      <c r="BP24" s="130" t="s">
        <v>469</v>
      </c>
      <c r="BQ24" s="129" t="str">
        <f t="shared" si="13"/>
        <v/>
      </c>
      <c r="BR24" s="139" t="e">
        <f>IF(VLOOKUP($D$1,ورقة4!$A$2:$AW$4855,19,0)=0,"",(VLOOKUP($D$1,ورقة4!$A$2:$AW$4855,19,0)))</f>
        <v>#N/A</v>
      </c>
      <c r="BS24" s="78" t="e">
        <f t="shared" si="16"/>
        <v>#N/A</v>
      </c>
      <c r="BT24" s="99" t="e">
        <f t="shared" si="17"/>
        <v>#N/A</v>
      </c>
      <c r="BX24" s="159"/>
      <c r="BY24" s="99"/>
      <c r="BZ24" s="99"/>
      <c r="CA24" s="99"/>
      <c r="CB24" s="131"/>
    </row>
    <row r="25" spans="1:80" ht="23.25" customHeight="1" thickBot="1">
      <c r="A25" s="192"/>
      <c r="B25" s="224"/>
      <c r="C25" s="209">
        <f t="shared" si="14"/>
        <v>0</v>
      </c>
      <c r="D25" s="39">
        <f t="shared" si="8"/>
        <v>0</v>
      </c>
      <c r="E25" s="211">
        <f t="shared" si="9"/>
        <v>0</v>
      </c>
      <c r="F25" s="192" t="str">
        <f t="shared" si="10"/>
        <v/>
      </c>
      <c r="G25" s="192" t="str">
        <f t="shared" si="4"/>
        <v/>
      </c>
      <c r="H25" s="192" t="str">
        <f t="shared" si="6"/>
        <v/>
      </c>
      <c r="I25" s="211" t="b">
        <f t="shared" si="11"/>
        <v>0</v>
      </c>
      <c r="J25" s="208" t="str">
        <f t="shared" si="12"/>
        <v/>
      </c>
      <c r="K25" s="312" t="str">
        <f t="shared" si="7"/>
        <v/>
      </c>
      <c r="L25" s="313"/>
      <c r="M25" s="313"/>
      <c r="N25" s="313"/>
      <c r="O25" s="313"/>
      <c r="P25" s="313"/>
      <c r="Q25" s="313"/>
      <c r="R25" s="314"/>
      <c r="S25" s="175" t="str">
        <f t="shared" si="5"/>
        <v/>
      </c>
      <c r="T25" s="223"/>
      <c r="AB25" s="157"/>
      <c r="AC25" s="157"/>
      <c r="AD25" s="157"/>
      <c r="AE25" s="157"/>
      <c r="AF25" s="157"/>
      <c r="AG25" s="157"/>
      <c r="AH25" s="157"/>
      <c r="AI25" s="170"/>
      <c r="AJ25" s="170"/>
      <c r="AK25" s="170"/>
      <c r="AL25" s="88"/>
      <c r="AM25" s="88"/>
      <c r="BK25" s="99" t="str">
        <f t="shared" si="1"/>
        <v/>
      </c>
      <c r="BL25" s="159">
        <v>21</v>
      </c>
      <c r="BM25" s="159"/>
      <c r="BN25" s="129" t="s">
        <v>477</v>
      </c>
      <c r="BO25" s="130"/>
      <c r="BP25" s="130"/>
      <c r="BQ25" s="129"/>
      <c r="BR25" s="177"/>
      <c r="BS25" s="78" t="e">
        <f>IF(AND(BS26="",BS27="",BS28="",BS29="",BS30=""),"",BL25)</f>
        <v>#N/A</v>
      </c>
      <c r="BT25" s="99" t="e">
        <f>IF(AND(BT26="",BT27="",BT28="",BT29="",BT30=""),"",BL25)</f>
        <v>#N/A</v>
      </c>
      <c r="BX25" s="129"/>
      <c r="BY25" s="99"/>
      <c r="BZ25" s="99"/>
      <c r="CA25" s="99"/>
      <c r="CB25" s="131"/>
    </row>
    <row r="26" spans="1:80" s="131" customFormat="1" ht="23.25" customHeight="1">
      <c r="A26" s="209"/>
      <c r="B26" s="224"/>
      <c r="C26" s="209">
        <f t="shared" si="14"/>
        <v>0</v>
      </c>
      <c r="D26" s="39">
        <f t="shared" si="8"/>
        <v>0</v>
      </c>
      <c r="E26" s="211">
        <f t="shared" si="9"/>
        <v>0</v>
      </c>
      <c r="F26" s="192" t="str">
        <f t="shared" si="10"/>
        <v/>
      </c>
      <c r="G26" s="192" t="str">
        <f t="shared" si="4"/>
        <v/>
      </c>
      <c r="H26" s="192" t="str">
        <f t="shared" si="6"/>
        <v/>
      </c>
      <c r="I26" s="211" t="b">
        <f t="shared" si="11"/>
        <v>0</v>
      </c>
      <c r="J26" s="208" t="str">
        <f t="shared" si="12"/>
        <v/>
      </c>
      <c r="K26" s="312" t="str">
        <f t="shared" si="7"/>
        <v/>
      </c>
      <c r="L26" s="313"/>
      <c r="M26" s="313"/>
      <c r="N26" s="313"/>
      <c r="O26" s="313"/>
      <c r="P26" s="313"/>
      <c r="Q26" s="313"/>
      <c r="R26" s="314"/>
      <c r="S26" s="175" t="str">
        <f t="shared" si="5"/>
        <v/>
      </c>
      <c r="T26" s="223"/>
      <c r="AB26" s="157"/>
      <c r="AC26" s="157"/>
      <c r="AD26" s="157"/>
      <c r="AE26" s="157"/>
      <c r="AF26" s="157"/>
      <c r="AG26" s="157"/>
      <c r="AH26" s="157"/>
      <c r="AI26" s="160"/>
      <c r="AJ26" s="160"/>
      <c r="AK26" s="160"/>
      <c r="AL26" s="160"/>
      <c r="AM26" s="160"/>
      <c r="BK26" s="99" t="e">
        <f t="shared" si="1"/>
        <v>#N/A</v>
      </c>
      <c r="BL26" s="129">
        <v>22</v>
      </c>
      <c r="BM26" s="159">
        <v>16</v>
      </c>
      <c r="BN26" s="159" t="s">
        <v>196</v>
      </c>
      <c r="BO26" s="130" t="s">
        <v>470</v>
      </c>
      <c r="BP26" s="130" t="s">
        <v>471</v>
      </c>
      <c r="BQ26" s="129" t="str">
        <f>IFERROR(VLOOKUP(BN26,$K$9:$T$21,10,0),"")</f>
        <v/>
      </c>
      <c r="BR26" s="133" t="e">
        <f>IF(VLOOKUP($D$1,ورقة4!$A$2:$AW$4855,20,0)=0,"",(VLOOKUP($D$1,ورقة4!$A$2:$AW$4855,20,0)))</f>
        <v>#N/A</v>
      </c>
      <c r="BS26" s="78" t="e">
        <f>IF(BR26="م",BL26,"")</f>
        <v>#N/A</v>
      </c>
      <c r="BT26" s="99" t="e">
        <f>IF(BR26="","",BL26)</f>
        <v>#N/A</v>
      </c>
      <c r="BX26" s="159"/>
      <c r="BY26" s="99"/>
    </row>
    <row r="27" spans="1:80" s="131" customFormat="1" ht="23.25" customHeight="1">
      <c r="A27" s="209"/>
      <c r="B27" s="210" t="s">
        <v>165</v>
      </c>
      <c r="C27" s="209">
        <f t="shared" si="14"/>
        <v>0</v>
      </c>
      <c r="D27" s="39">
        <f t="shared" si="8"/>
        <v>0</v>
      </c>
      <c r="E27" s="211">
        <f t="shared" si="9"/>
        <v>0</v>
      </c>
      <c r="F27" s="192" t="str">
        <f t="shared" si="10"/>
        <v/>
      </c>
      <c r="G27" s="192" t="str">
        <f t="shared" si="4"/>
        <v/>
      </c>
      <c r="H27" s="192" t="str">
        <f t="shared" si="6"/>
        <v/>
      </c>
      <c r="I27" s="211" t="b">
        <f t="shared" si="11"/>
        <v>0</v>
      </c>
      <c r="J27" s="208" t="str">
        <f t="shared" si="12"/>
        <v/>
      </c>
      <c r="K27" s="312" t="str">
        <f t="shared" si="7"/>
        <v/>
      </c>
      <c r="L27" s="313"/>
      <c r="M27" s="313"/>
      <c r="N27" s="313"/>
      <c r="O27" s="313"/>
      <c r="P27" s="313"/>
      <c r="Q27" s="313"/>
      <c r="R27" s="314"/>
      <c r="S27" s="175" t="str">
        <f t="shared" si="5"/>
        <v/>
      </c>
      <c r="T27" s="223"/>
      <c r="U27" s="162"/>
      <c r="V27" s="162"/>
      <c r="W27" s="164"/>
      <c r="X27" s="164"/>
      <c r="Y27" s="164"/>
      <c r="Z27" s="162"/>
      <c r="AA27" s="176"/>
      <c r="AB27" s="162"/>
      <c r="AC27" s="162"/>
      <c r="AD27" s="162"/>
      <c r="AE27" s="165"/>
      <c r="AF27" s="165"/>
      <c r="AI27" s="160"/>
      <c r="AJ27" s="160"/>
      <c r="AK27" s="160"/>
      <c r="AL27" s="160"/>
      <c r="AM27" s="160"/>
      <c r="BK27" s="99" t="e">
        <f t="shared" si="1"/>
        <v>#N/A</v>
      </c>
      <c r="BL27" s="159">
        <v>23</v>
      </c>
      <c r="BM27" s="159">
        <v>17</v>
      </c>
      <c r="BN27" s="159" t="s">
        <v>197</v>
      </c>
      <c r="BO27" s="130" t="s">
        <v>470</v>
      </c>
      <c r="BP27" s="130" t="s">
        <v>471</v>
      </c>
      <c r="BQ27" s="129" t="str">
        <f>IFERROR(VLOOKUP(BN27,$K$9:$T$21,10,0),"")</f>
        <v/>
      </c>
      <c r="BR27" s="138" t="e">
        <f>IF(VLOOKUP($D$1,ورقة4!$A$2:$AW$4855,21,0)=0,"",(VLOOKUP($D$1,ورقة4!$A$2:$AW$4855,21,0)))</f>
        <v>#N/A</v>
      </c>
      <c r="BS27" s="78" t="e">
        <f>IF(BR27="م",BL27,"")</f>
        <v>#N/A</v>
      </c>
      <c r="BT27" s="99" t="e">
        <f t="shared" ref="BT27:BT36" si="20">IF(BR27="","",BL27)</f>
        <v>#N/A</v>
      </c>
      <c r="BX27" s="129"/>
      <c r="BY27" s="99"/>
    </row>
    <row r="28" spans="1:80" s="131" customFormat="1" ht="23.25" customHeight="1">
      <c r="A28" s="209"/>
      <c r="B28" s="209"/>
      <c r="C28" s="209" t="s">
        <v>166</v>
      </c>
      <c r="D28" s="209"/>
      <c r="E28" s="209"/>
      <c r="F28" s="209">
        <f>COUNT(F9:F27)</f>
        <v>0</v>
      </c>
      <c r="G28" s="209"/>
      <c r="H28" s="209"/>
      <c r="I28" s="211">
        <f>SUM(I10:I27)</f>
        <v>0</v>
      </c>
      <c r="L28" s="161"/>
      <c r="M28" s="161"/>
      <c r="N28" s="163"/>
      <c r="O28" s="163"/>
      <c r="P28" s="163"/>
      <c r="Q28" s="163"/>
      <c r="R28" s="160"/>
      <c r="S28" s="160"/>
      <c r="T28" s="162"/>
      <c r="U28" s="162"/>
      <c r="V28" s="162"/>
      <c r="W28" s="164"/>
      <c r="X28" s="164"/>
      <c r="Y28" s="164"/>
      <c r="Z28" s="162"/>
      <c r="AA28" s="176"/>
      <c r="AB28" s="162"/>
      <c r="AC28" s="162"/>
      <c r="AD28" s="162"/>
      <c r="AE28" s="165"/>
      <c r="AF28" s="165"/>
      <c r="AI28" s="160"/>
      <c r="AJ28" s="160"/>
      <c r="AK28" s="160"/>
      <c r="AL28" s="160"/>
      <c r="AM28" s="160"/>
      <c r="BK28" s="99" t="e">
        <f t="shared" si="1"/>
        <v>#N/A</v>
      </c>
      <c r="BL28" s="129">
        <v>24</v>
      </c>
      <c r="BM28" s="159">
        <v>18</v>
      </c>
      <c r="BN28" s="159" t="s">
        <v>198</v>
      </c>
      <c r="BO28" s="130" t="s">
        <v>470</v>
      </c>
      <c r="BP28" s="130" t="s">
        <v>471</v>
      </c>
      <c r="BQ28" s="129" t="str">
        <f>IFERROR(VLOOKUP(BN28,$K$9:$T$21,10,0),"")</f>
        <v/>
      </c>
      <c r="BR28" s="138" t="e">
        <f>IF(VLOOKUP($D$1,ورقة4!$A$2:$AW$4855,22,0)=0,"",(VLOOKUP($D$1,ورقة4!$A$2:$AW$4855,22,0)))</f>
        <v>#N/A</v>
      </c>
      <c r="BS28" s="78" t="e">
        <f>IF(BR28="م",BL28,"")</f>
        <v>#N/A</v>
      </c>
      <c r="BT28" s="99" t="e">
        <f t="shared" si="20"/>
        <v>#N/A</v>
      </c>
      <c r="BX28" s="159"/>
      <c r="BY28" s="99"/>
    </row>
    <row r="29" spans="1:80" s="131" customFormat="1" ht="23.25" hidden="1" customHeight="1" thickTop="1" thickBot="1">
      <c r="A29" s="193"/>
      <c r="B29" s="193"/>
      <c r="C29" s="193" t="s">
        <v>164</v>
      </c>
      <c r="D29" s="193"/>
      <c r="E29" s="193"/>
      <c r="F29" s="193"/>
      <c r="G29" s="193"/>
      <c r="H29" s="193"/>
      <c r="I29" s="193"/>
      <c r="L29" s="166"/>
      <c r="M29" s="166"/>
      <c r="N29" s="225"/>
      <c r="O29" s="225"/>
      <c r="P29" s="225"/>
      <c r="Q29" s="225"/>
      <c r="R29" s="160"/>
      <c r="S29" s="160"/>
      <c r="T29" s="160"/>
      <c r="U29" s="160"/>
      <c r="V29" s="160"/>
      <c r="W29" s="160"/>
      <c r="X29" s="160"/>
      <c r="Y29" s="160"/>
      <c r="Z29" s="160"/>
      <c r="AA29" s="160"/>
      <c r="AB29" s="160"/>
      <c r="AC29" s="160"/>
      <c r="AD29" s="160"/>
      <c r="AE29" s="160"/>
      <c r="AF29" s="160"/>
      <c r="AI29" s="160"/>
      <c r="AJ29" s="160"/>
      <c r="AK29" s="160"/>
      <c r="AL29" s="160"/>
      <c r="AM29" s="160"/>
      <c r="BK29" s="99" t="e">
        <f t="shared" si="1"/>
        <v>#N/A</v>
      </c>
      <c r="BL29" s="159">
        <v>25</v>
      </c>
      <c r="BM29" s="159">
        <v>19</v>
      </c>
      <c r="BN29" s="159" t="s">
        <v>199</v>
      </c>
      <c r="BO29" s="130" t="s">
        <v>470</v>
      </c>
      <c r="BP29" s="130" t="s">
        <v>471</v>
      </c>
      <c r="BQ29" s="129" t="str">
        <f>IFERROR(VLOOKUP(BN29,$K$9:$T$21,10,0),"")</f>
        <v/>
      </c>
      <c r="BR29" s="138" t="e">
        <f>IF(VLOOKUP($D$1,ورقة4!$A$2:$AW$4855,23,0)=0,"",(VLOOKUP($D$1,ورقة4!$A$2:$AW$4855,23,0)))</f>
        <v>#N/A</v>
      </c>
      <c r="BS29" s="78" t="e">
        <f>IF(BR29="م",BL29,"")</f>
        <v>#N/A</v>
      </c>
      <c r="BT29" s="99" t="e">
        <f t="shared" si="20"/>
        <v>#N/A</v>
      </c>
      <c r="BX29" s="99"/>
      <c r="BY29" s="99"/>
    </row>
    <row r="30" spans="1:80" s="131" customFormat="1" ht="23.25" hidden="1" customHeight="1" thickTop="1" thickBot="1">
      <c r="A30" s="193"/>
      <c r="B30" s="193"/>
      <c r="C30" s="193"/>
      <c r="D30" s="193"/>
      <c r="E30" s="193"/>
      <c r="F30" s="193"/>
      <c r="G30" s="193"/>
      <c r="H30" s="193"/>
      <c r="I30" s="193"/>
      <c r="L30" s="167"/>
      <c r="M30" s="167"/>
      <c r="N30" s="167"/>
      <c r="O30" s="167"/>
      <c r="P30" s="167"/>
      <c r="Q30" s="61"/>
      <c r="R30" s="160"/>
      <c r="S30" s="160"/>
      <c r="T30" s="168"/>
      <c r="U30" s="168"/>
      <c r="V30" s="168"/>
      <c r="W30" s="168"/>
      <c r="X30" s="168"/>
      <c r="Y30" s="168"/>
      <c r="Z30" s="61"/>
      <c r="AA30" s="167"/>
      <c r="AB30" s="167"/>
      <c r="AC30" s="167"/>
      <c r="AD30" s="167"/>
      <c r="AE30" s="167"/>
      <c r="AF30" s="61"/>
      <c r="AI30" s="160"/>
      <c r="AJ30" s="160"/>
      <c r="AK30" s="160"/>
      <c r="AL30" s="160"/>
      <c r="AM30" s="160"/>
      <c r="BC30" s="128"/>
      <c r="BD30" s="1"/>
      <c r="BK30" s="99" t="e">
        <f t="shared" si="1"/>
        <v>#N/A</v>
      </c>
      <c r="BL30" s="129">
        <v>26</v>
      </c>
      <c r="BM30" s="159">
        <v>20</v>
      </c>
      <c r="BN30" s="159" t="s">
        <v>200</v>
      </c>
      <c r="BO30" s="130" t="s">
        <v>470</v>
      </c>
      <c r="BP30" s="130" t="s">
        <v>471</v>
      </c>
      <c r="BQ30" s="129" t="str">
        <f>IFERROR(VLOOKUP(BN30,$K$9:$T$21,10,0),"")</f>
        <v/>
      </c>
      <c r="BR30" s="139" t="e">
        <f>IF(VLOOKUP($D$1,ورقة4!$A$2:$AW$4855,24,0)=0,"",(VLOOKUP($D$1,ورقة4!$A$2:$AW$4855,24,0)))</f>
        <v>#N/A</v>
      </c>
      <c r="BS30" s="78" t="e">
        <f>IF(BR30="م",BL30,"")</f>
        <v>#N/A</v>
      </c>
      <c r="BT30" s="99" t="e">
        <f t="shared" si="20"/>
        <v>#N/A</v>
      </c>
      <c r="BX30" s="99"/>
      <c r="BY30" s="99"/>
    </row>
    <row r="31" spans="1:80" s="131" customFormat="1" ht="23.25" hidden="1" customHeight="1" thickTop="1" thickBot="1">
      <c r="A31" s="193"/>
      <c r="B31" s="193"/>
      <c r="C31" s="193"/>
      <c r="L31" s="167"/>
      <c r="M31" s="167"/>
      <c r="N31" s="167"/>
      <c r="O31" s="167"/>
      <c r="P31" s="167"/>
      <c r="Q31" s="61"/>
      <c r="R31" s="160"/>
      <c r="S31" s="160"/>
      <c r="T31" s="168"/>
      <c r="U31" s="168"/>
      <c r="V31" s="168"/>
      <c r="W31" s="168"/>
      <c r="X31" s="168"/>
      <c r="Y31" s="168"/>
      <c r="Z31" s="61"/>
      <c r="AA31" s="167"/>
      <c r="AB31" s="167"/>
      <c r="AC31" s="167"/>
      <c r="AD31" s="167"/>
      <c r="AE31" s="167"/>
      <c r="AF31" s="61"/>
      <c r="AI31" s="160"/>
      <c r="AJ31" s="160"/>
      <c r="AK31" s="160"/>
      <c r="AL31" s="160"/>
      <c r="AM31" s="160"/>
      <c r="BC31" s="128"/>
      <c r="BD31" s="1"/>
      <c r="BK31" s="99" t="str">
        <f t="shared" si="1"/>
        <v/>
      </c>
      <c r="BL31" s="129">
        <v>27</v>
      </c>
      <c r="BM31" s="159"/>
      <c r="BN31" s="129" t="s">
        <v>478</v>
      </c>
      <c r="BO31" s="130"/>
      <c r="BP31" s="130"/>
      <c r="BQ31" s="129"/>
      <c r="BR31" s="177"/>
      <c r="BS31" s="78" t="e">
        <f>IF(AND(BS32="",BS33="",BS34="",BS35="",BS36=""),"",BL31)</f>
        <v>#N/A</v>
      </c>
      <c r="BT31" s="99" t="e">
        <f>IF(AND(BT32="",BT33="",BT34="",BT35="",BT36=""),"",BL31)</f>
        <v>#N/A</v>
      </c>
      <c r="BX31" s="99"/>
      <c r="BY31" s="99"/>
    </row>
    <row r="32" spans="1:80" s="3" customFormat="1" ht="23.25" hidden="1" customHeight="1" thickTop="1" thickBot="1">
      <c r="C32" s="4"/>
      <c r="D32" s="26"/>
      <c r="E32" s="26"/>
      <c r="F32" s="26"/>
      <c r="G32" s="26"/>
      <c r="J32" s="25"/>
      <c r="BC32" s="128"/>
      <c r="BD32" s="1"/>
      <c r="BK32" s="99" t="e">
        <f t="shared" si="1"/>
        <v>#N/A</v>
      </c>
      <c r="BL32" s="159">
        <v>28</v>
      </c>
      <c r="BM32" s="159">
        <v>21</v>
      </c>
      <c r="BN32" s="159" t="s">
        <v>187</v>
      </c>
      <c r="BO32" s="131" t="s">
        <v>472</v>
      </c>
      <c r="BP32" s="131" t="s">
        <v>469</v>
      </c>
      <c r="BQ32" s="129" t="str">
        <f>IFERROR(VLOOKUP(BN32,$K$9:$T$21,10,0),"")</f>
        <v/>
      </c>
      <c r="BR32" s="133" t="e">
        <f>IF(VLOOKUP($D$1,ورقة4!$A$2:$AW$4855,25,0)=0,"",(VLOOKUP($D$1,ورقة4!$A$2:$AW$4855,25,0)))</f>
        <v>#N/A</v>
      </c>
      <c r="BS32" s="78" t="e">
        <f>IF(BR32="م",BL32,"")</f>
        <v>#N/A</v>
      </c>
      <c r="BT32" s="99" t="e">
        <f>IF(BR32="","",BL32)</f>
        <v>#N/A</v>
      </c>
      <c r="BX32" s="99"/>
      <c r="BY32" s="99"/>
    </row>
    <row r="33" spans="2:77" s="3" customFormat="1" ht="23.25" hidden="1" customHeight="1" thickTop="1" thickBot="1">
      <c r="C33" s="4"/>
      <c r="D33" s="26"/>
      <c r="E33" s="26"/>
      <c r="F33" s="26"/>
      <c r="G33" s="26"/>
      <c r="J33" s="25"/>
      <c r="BC33" s="128"/>
      <c r="BD33" s="1"/>
      <c r="BK33" s="99" t="e">
        <f t="shared" si="1"/>
        <v>#N/A</v>
      </c>
      <c r="BL33" s="129">
        <v>29</v>
      </c>
      <c r="BM33" s="159">
        <v>22</v>
      </c>
      <c r="BN33" s="159" t="s">
        <v>188</v>
      </c>
      <c r="BO33" s="131" t="s">
        <v>472</v>
      </c>
      <c r="BP33" s="131" t="s">
        <v>469</v>
      </c>
      <c r="BQ33" s="129" t="str">
        <f>IFERROR(VLOOKUP(BN33,$K$9:$T$21,10,0),"")</f>
        <v/>
      </c>
      <c r="BR33" s="138" t="e">
        <f>IF(VLOOKUP($D$1,ورقة4!$A$2:$AW$4855,26,0)=0,"",(VLOOKUP($D$1,ورقة4!$A$2:$AW$4855,26,0)))</f>
        <v>#N/A</v>
      </c>
      <c r="BS33" s="78" t="e">
        <f>IF(BR33="م",BL33,"")</f>
        <v>#N/A</v>
      </c>
      <c r="BT33" s="99" t="e">
        <f t="shared" si="20"/>
        <v>#N/A</v>
      </c>
      <c r="BX33" s="99"/>
      <c r="BY33" s="99"/>
    </row>
    <row r="34" spans="2:77" s="3" customFormat="1" ht="23.25" hidden="1" customHeight="1" thickTop="1" thickBot="1">
      <c r="C34" s="4"/>
      <c r="D34" s="26"/>
      <c r="E34" s="26"/>
      <c r="F34" s="26"/>
      <c r="G34" s="26"/>
      <c r="J34" s="25"/>
      <c r="L34" s="4"/>
      <c r="M34" s="26"/>
      <c r="N34" s="26"/>
      <c r="O34" s="26"/>
      <c r="BC34" s="128"/>
      <c r="BD34" s="1"/>
      <c r="BK34" s="99" t="e">
        <f t="shared" si="1"/>
        <v>#N/A</v>
      </c>
      <c r="BL34" s="159">
        <v>30</v>
      </c>
      <c r="BM34" s="159">
        <v>23</v>
      </c>
      <c r="BN34" s="159" t="s">
        <v>189</v>
      </c>
      <c r="BO34" s="131" t="s">
        <v>472</v>
      </c>
      <c r="BP34" s="131" t="s">
        <v>469</v>
      </c>
      <c r="BQ34" s="129" t="str">
        <f>IFERROR(VLOOKUP(BN34,$K$9:$T$21,10,0),"")</f>
        <v/>
      </c>
      <c r="BR34" s="136" t="e">
        <f>IF(VLOOKUP($D$1,ورقة4!$A$2:$AW$4855,27,0)=0,"",(VLOOKUP($D$1,ورقة4!$A$2:$AW$4855,27,0)))</f>
        <v>#N/A</v>
      </c>
      <c r="BS34" s="78" t="e">
        <f>IF(BR34="م",BL34,"")</f>
        <v>#N/A</v>
      </c>
      <c r="BT34" s="99" t="e">
        <f t="shared" si="20"/>
        <v>#N/A</v>
      </c>
      <c r="BX34" s="99"/>
      <c r="BY34" s="99"/>
    </row>
    <row r="35" spans="2:77" s="3" customFormat="1" ht="23.25" hidden="1" customHeight="1" thickTop="1" thickBot="1">
      <c r="C35" s="5"/>
      <c r="D35" s="26"/>
      <c r="E35" s="26"/>
      <c r="F35" s="26"/>
      <c r="G35" s="26"/>
      <c r="J35" s="25"/>
      <c r="BC35" s="128"/>
      <c r="BD35" s="1"/>
      <c r="BK35" s="99" t="e">
        <f t="shared" si="1"/>
        <v>#N/A</v>
      </c>
      <c r="BL35" s="129">
        <v>31</v>
      </c>
      <c r="BM35" s="159">
        <v>24</v>
      </c>
      <c r="BN35" s="159" t="s">
        <v>190</v>
      </c>
      <c r="BO35" s="131" t="s">
        <v>472</v>
      </c>
      <c r="BP35" s="131" t="s">
        <v>469</v>
      </c>
      <c r="BQ35" s="129" t="str">
        <f>IFERROR(VLOOKUP(BN35,$K$9:$T$21,10,0),"")</f>
        <v/>
      </c>
      <c r="BR35" s="136" t="e">
        <f>IF(VLOOKUP($D$1,ورقة4!$A$2:$AW$4855,28,0)=0,"",(VLOOKUP($D$1,ورقة4!$A$2:$AW$4855,28,0)))</f>
        <v>#N/A</v>
      </c>
      <c r="BS35" s="78" t="e">
        <f>IF(BR35="م",BL35,"")</f>
        <v>#N/A</v>
      </c>
      <c r="BT35" s="99" t="e">
        <f t="shared" si="20"/>
        <v>#N/A</v>
      </c>
      <c r="BX35" s="99"/>
      <c r="BY35" s="99"/>
    </row>
    <row r="36" spans="2:77" s="3" customFormat="1" ht="23.25" hidden="1" customHeight="1" thickTop="1" thickBot="1">
      <c r="B36" s="24"/>
      <c r="C36" s="24"/>
      <c r="D36" s="24"/>
      <c r="E36" s="24"/>
      <c r="F36" s="24"/>
      <c r="G36" s="24"/>
      <c r="H36" s="24"/>
      <c r="I36" s="24"/>
      <c r="J36" s="24"/>
      <c r="K36" s="24"/>
      <c r="L36" s="24"/>
      <c r="M36" s="24"/>
      <c r="N36" s="24"/>
      <c r="O36" s="24"/>
      <c r="P36" s="24"/>
      <c r="Q36" s="24"/>
      <c r="BC36" s="128"/>
      <c r="BD36" s="1"/>
      <c r="BK36" s="99" t="e">
        <f t="shared" si="1"/>
        <v>#N/A</v>
      </c>
      <c r="BL36" s="159">
        <v>32</v>
      </c>
      <c r="BM36" s="159">
        <v>25</v>
      </c>
      <c r="BN36" s="159" t="s">
        <v>191</v>
      </c>
      <c r="BO36" s="131" t="s">
        <v>472</v>
      </c>
      <c r="BP36" s="131" t="s">
        <v>469</v>
      </c>
      <c r="BQ36" s="129" t="str">
        <f>IFERROR(VLOOKUP(BN36,$K$9:$T$21,10,0),"")</f>
        <v/>
      </c>
      <c r="BR36" s="137" t="e">
        <f>IF(VLOOKUP($D$1,ورقة4!$A$2:$AW$4855,29,0)=0,"",(VLOOKUP($D$1,ورقة4!$A$2:$AW$4855,29,0)))</f>
        <v>#N/A</v>
      </c>
      <c r="BS36" s="78" t="e">
        <f>IF(BR36="م",BL36,"")</f>
        <v>#N/A</v>
      </c>
      <c r="BT36" s="99" t="e">
        <f t="shared" si="20"/>
        <v>#N/A</v>
      </c>
      <c r="BX36" s="99"/>
      <c r="BY36" s="99"/>
    </row>
    <row r="37" spans="2:77" s="3" customFormat="1" ht="23.25" hidden="1" customHeight="1" thickTop="1" thickBot="1">
      <c r="B37" s="24"/>
      <c r="C37" s="24"/>
      <c r="D37" s="24"/>
      <c r="E37" s="24"/>
      <c r="F37" s="24"/>
      <c r="G37" s="24"/>
      <c r="H37" s="24"/>
      <c r="I37" s="24"/>
      <c r="J37" s="24"/>
      <c r="K37" s="24"/>
      <c r="L37" s="24"/>
      <c r="M37" s="24"/>
      <c r="N37" s="24"/>
      <c r="O37" s="24"/>
      <c r="P37" s="24"/>
      <c r="Q37" s="24"/>
      <c r="BC37" s="128"/>
      <c r="BD37" s="1"/>
      <c r="BK37" s="99" t="str">
        <f t="shared" si="1"/>
        <v/>
      </c>
      <c r="BL37" s="129">
        <v>33</v>
      </c>
      <c r="BM37" s="159"/>
      <c r="BN37" s="129" t="s">
        <v>479</v>
      </c>
      <c r="BO37" s="131"/>
      <c r="BP37" s="131"/>
      <c r="BQ37" s="129"/>
      <c r="BR37" s="158"/>
      <c r="BS37" s="78" t="e">
        <f>IF(AND(BS38="",BS39="",BS40="",BS41="",BS42=""),"",BL37)</f>
        <v>#N/A</v>
      </c>
      <c r="BT37" s="99" t="e">
        <f>IF(AND(BT38="",BT39="",BT40="",BT41="",BT42=""),"",BL37)</f>
        <v>#N/A</v>
      </c>
      <c r="BX37" s="99"/>
      <c r="BY37" s="99"/>
    </row>
    <row r="38" spans="2:77" s="3" customFormat="1" ht="23.25" hidden="1" customHeight="1" thickTop="1" thickBot="1">
      <c r="C38" s="4"/>
      <c r="D38" s="26"/>
      <c r="E38" s="26"/>
      <c r="F38" s="26"/>
      <c r="G38" s="26"/>
      <c r="J38" s="25"/>
      <c r="L38" s="4"/>
      <c r="M38" s="26"/>
      <c r="N38" s="26"/>
      <c r="O38" s="26"/>
      <c r="BC38" s="128"/>
      <c r="BD38" s="1"/>
      <c r="BK38" s="99" t="e">
        <f t="shared" si="1"/>
        <v>#N/A</v>
      </c>
      <c r="BL38" s="159">
        <v>34</v>
      </c>
      <c r="BM38" s="159">
        <v>26</v>
      </c>
      <c r="BN38" s="159" t="s">
        <v>192</v>
      </c>
      <c r="BO38" s="131" t="s">
        <v>472</v>
      </c>
      <c r="BP38" s="3" t="s">
        <v>471</v>
      </c>
      <c r="BQ38" s="129" t="str">
        <f>IFERROR(VLOOKUP(BN38,$K$9:$T$21,10,0),"")</f>
        <v/>
      </c>
      <c r="BR38" s="132" t="e">
        <f>IF(VLOOKUP($D$1,ورقة4!$A$2:$AW$4855,30,0)=0,"",(VLOOKUP($D$1,ورقة4!$A$2:$AW$4855,30,0)))</f>
        <v>#N/A</v>
      </c>
      <c r="BS38" s="78" t="e">
        <f t="shared" ref="BS38:BS42" si="21">IF(BR38="م",BL38,"")</f>
        <v>#N/A</v>
      </c>
      <c r="BT38" s="99" t="e">
        <f>IF(BR38="","",BL38)</f>
        <v>#N/A</v>
      </c>
      <c r="BX38" s="99"/>
      <c r="BY38" s="99"/>
    </row>
    <row r="39" spans="2:77" s="3" customFormat="1" ht="23.25" hidden="1" customHeight="1" thickTop="1" thickBot="1">
      <c r="C39" s="4"/>
      <c r="D39" s="26"/>
      <c r="E39" s="26"/>
      <c r="F39" s="26"/>
      <c r="G39" s="26"/>
      <c r="J39" s="25"/>
      <c r="L39" s="4"/>
      <c r="M39" s="26"/>
      <c r="N39" s="26"/>
      <c r="O39" s="26"/>
      <c r="BC39" s="128"/>
      <c r="BD39" s="1"/>
      <c r="BK39" s="99" t="e">
        <f t="shared" si="1"/>
        <v>#N/A</v>
      </c>
      <c r="BL39" s="129">
        <v>35</v>
      </c>
      <c r="BM39" s="159">
        <v>27</v>
      </c>
      <c r="BN39" s="159" t="e">
        <f>IF(W11=BT1,"تحليل مالي باللغة الإنكليزية","تحليل مالي باللغة الفرنسية")</f>
        <v>#N/A</v>
      </c>
      <c r="BO39" s="131" t="s">
        <v>472</v>
      </c>
      <c r="BP39" s="3" t="s">
        <v>471</v>
      </c>
      <c r="BQ39" s="129" t="str">
        <f>IFERROR(VLOOKUP(BN39,$K$9:$T$21,10,0),"")</f>
        <v/>
      </c>
      <c r="BR39" s="136" t="e">
        <f>IF(VLOOKUP($D$1,ورقة4!$A$2:$AW$4855,31,0)=0,"",(VLOOKUP($D$1,ورقة4!$A$2:$AW$4855,31,0)))</f>
        <v>#N/A</v>
      </c>
      <c r="BS39" s="78" t="e">
        <f t="shared" si="21"/>
        <v>#N/A</v>
      </c>
      <c r="BT39" s="99" t="e">
        <f t="shared" ref="BT39:BT42" si="22">IF(BR39="","",BL39)</f>
        <v>#N/A</v>
      </c>
      <c r="BU39" s="159"/>
      <c r="BV39" s="159"/>
      <c r="BX39" s="99"/>
      <c r="BY39" s="99"/>
    </row>
    <row r="40" spans="2:77" s="3" customFormat="1" ht="23.25" hidden="1" customHeight="1" thickTop="1" thickBot="1">
      <c r="C40" s="4"/>
      <c r="D40" s="26"/>
      <c r="E40" s="26"/>
      <c r="F40" s="26"/>
      <c r="G40" s="26"/>
      <c r="J40" s="25"/>
      <c r="L40" s="4"/>
      <c r="M40" s="26"/>
      <c r="N40" s="26"/>
      <c r="O40" s="26"/>
      <c r="BC40" s="128"/>
      <c r="BD40" s="1"/>
      <c r="BK40" s="99" t="e">
        <f t="shared" si="1"/>
        <v>#N/A</v>
      </c>
      <c r="BL40" s="159">
        <v>36</v>
      </c>
      <c r="BM40" s="159">
        <v>28</v>
      </c>
      <c r="BN40" s="159" t="s">
        <v>193</v>
      </c>
      <c r="BO40" s="131" t="s">
        <v>472</v>
      </c>
      <c r="BP40" s="3" t="s">
        <v>471</v>
      </c>
      <c r="BQ40" s="129" t="str">
        <f>IFERROR(VLOOKUP(BN40,$K$9:$T$21,10,0),"")</f>
        <v/>
      </c>
      <c r="BR40" s="136" t="e">
        <f>IF(VLOOKUP($D$1,ورقة4!$A$2:$AW$4855,32,0)=0,"",(VLOOKUP($D$1,ورقة4!$A$2:$AW$4855,32,0)))</f>
        <v>#N/A</v>
      </c>
      <c r="BS40" s="78" t="e">
        <f t="shared" si="21"/>
        <v>#N/A</v>
      </c>
      <c r="BT40" s="99" t="e">
        <f t="shared" si="22"/>
        <v>#N/A</v>
      </c>
      <c r="BX40" s="99"/>
      <c r="BY40" s="99"/>
    </row>
    <row r="41" spans="2:77" s="3" customFormat="1" ht="23.25" hidden="1" customHeight="1" thickTop="1" thickBot="1">
      <c r="C41" s="4"/>
      <c r="D41" s="26"/>
      <c r="E41" s="26"/>
      <c r="F41" s="26"/>
      <c r="G41" s="26"/>
      <c r="J41" s="25"/>
      <c r="L41" s="4"/>
      <c r="M41" s="26"/>
      <c r="N41" s="26"/>
      <c r="O41" s="26"/>
      <c r="BC41" s="128"/>
      <c r="BD41" s="1"/>
      <c r="BK41" s="99" t="e">
        <f t="shared" si="1"/>
        <v>#N/A</v>
      </c>
      <c r="BL41" s="129">
        <v>37</v>
      </c>
      <c r="BM41" s="159">
        <v>29</v>
      </c>
      <c r="BN41" s="159" t="s">
        <v>194</v>
      </c>
      <c r="BO41" s="131" t="s">
        <v>472</v>
      </c>
      <c r="BP41" s="3" t="s">
        <v>471</v>
      </c>
      <c r="BQ41" s="129" t="str">
        <f>IFERROR(VLOOKUP(BN41,$K$9:$T$21,10,0),"")</f>
        <v/>
      </c>
      <c r="BR41" s="136" t="e">
        <f>IF(VLOOKUP($D$1,ورقة4!$A$2:$AW$4855,33,0)=0,"",(VLOOKUP($D$1,ورقة4!$A$2:$AW$4855,33,0)))</f>
        <v>#N/A</v>
      </c>
      <c r="BS41" s="78" t="e">
        <f t="shared" si="21"/>
        <v>#N/A</v>
      </c>
      <c r="BT41" s="99" t="e">
        <f t="shared" si="22"/>
        <v>#N/A</v>
      </c>
      <c r="BX41" s="99"/>
      <c r="BY41" s="99"/>
    </row>
    <row r="42" spans="2:77" s="3" customFormat="1" ht="23.25" hidden="1" customHeight="1" thickTop="1" thickBot="1">
      <c r="C42" s="4"/>
      <c r="D42" s="26"/>
      <c r="E42" s="26"/>
      <c r="F42" s="26"/>
      <c r="G42" s="26"/>
      <c r="J42" s="25"/>
      <c r="L42" s="4"/>
      <c r="M42" s="26"/>
      <c r="N42" s="26"/>
      <c r="O42" s="26"/>
      <c r="BC42" s="128"/>
      <c r="BD42" s="1"/>
      <c r="BK42" s="99" t="e">
        <f t="shared" si="1"/>
        <v>#N/A</v>
      </c>
      <c r="BL42" s="159">
        <v>38</v>
      </c>
      <c r="BM42" s="159">
        <v>30</v>
      </c>
      <c r="BN42" s="159" t="s">
        <v>195</v>
      </c>
      <c r="BO42" s="131" t="s">
        <v>472</v>
      </c>
      <c r="BP42" s="3" t="s">
        <v>471</v>
      </c>
      <c r="BQ42" s="129" t="str">
        <f>IFERROR(VLOOKUP(BN42,$K$9:$T$21,10,0),"")</f>
        <v/>
      </c>
      <c r="BR42" s="137" t="e">
        <f>IF(VLOOKUP($D$1,ورقة4!$A$2:$AW$4855,34,0)=0,"",(VLOOKUP($D$1,ورقة4!$A$2:$AW$4855,34,0)))</f>
        <v>#N/A</v>
      </c>
      <c r="BS42" s="78" t="e">
        <f t="shared" si="21"/>
        <v>#N/A</v>
      </c>
      <c r="BT42" s="99" t="e">
        <f t="shared" si="22"/>
        <v>#N/A</v>
      </c>
      <c r="BX42" s="99"/>
      <c r="BY42" s="99"/>
    </row>
    <row r="43" spans="2:77" s="3" customFormat="1" ht="23.25" hidden="1" customHeight="1" thickTop="1" thickBot="1">
      <c r="C43" s="4"/>
      <c r="D43" s="26"/>
      <c r="E43" s="26"/>
      <c r="F43" s="26"/>
      <c r="G43" s="26"/>
      <c r="J43" s="25"/>
      <c r="L43" s="4"/>
      <c r="M43" s="26"/>
      <c r="N43" s="26"/>
      <c r="O43" s="26"/>
      <c r="BC43" s="128"/>
      <c r="BD43" s="1"/>
      <c r="BK43" s="99" t="e">
        <f>IF(BR44="م",BL44,"")</f>
        <v>#N/A</v>
      </c>
      <c r="BL43" s="129">
        <v>39</v>
      </c>
      <c r="BN43" s="129" t="s">
        <v>3448</v>
      </c>
      <c r="BS43" s="78" t="e">
        <f>IF(BR44="م",BL44,"")</f>
        <v>#N/A</v>
      </c>
      <c r="BT43" s="99" t="e">
        <f>IF(AND(BT44="",BT45="",BT46="",BT47="",BT48=""),"",BL43)</f>
        <v>#N/A</v>
      </c>
      <c r="BY43" s="99"/>
    </row>
    <row r="44" spans="2:77" s="3" customFormat="1" ht="23.25" hidden="1" customHeight="1" thickTop="1" thickBot="1">
      <c r="B44" s="5"/>
      <c r="C44" s="5"/>
      <c r="D44" s="5"/>
      <c r="E44" s="6"/>
      <c r="F44" s="7"/>
      <c r="H44" s="27"/>
      <c r="I44" s="27"/>
      <c r="J44" s="27"/>
      <c r="K44" s="27"/>
      <c r="L44" s="8"/>
      <c r="M44" s="8"/>
      <c r="N44" s="28"/>
      <c r="O44" s="28"/>
      <c r="P44" s="28"/>
      <c r="Q44" s="28"/>
      <c r="BC44" s="128"/>
      <c r="BD44" s="1"/>
      <c r="BK44" s="99" t="e">
        <f>IF(BR45="م",BL45,"")</f>
        <v>#N/A</v>
      </c>
      <c r="BL44" s="159">
        <v>40</v>
      </c>
      <c r="BM44" s="159">
        <v>31</v>
      </c>
      <c r="BN44" s="159" t="s">
        <v>205</v>
      </c>
      <c r="BQ44" s="129" t="str">
        <f>IFERROR(VLOOKUP(BN44,$K$9:$T$21,10,0),"")</f>
        <v/>
      </c>
      <c r="BR44" s="132" t="e">
        <f>IF(VLOOKUP($D$1,ورقة4!$A$2:$AW$4855,35,0)=0,"",(VLOOKUP($D$1,ورقة4!$A$2:$AW$4855,35,0)))</f>
        <v>#N/A</v>
      </c>
      <c r="BS44" s="78" t="e">
        <f>IF(BR45="م",BL45,"")</f>
        <v>#N/A</v>
      </c>
      <c r="BT44" s="99" t="e">
        <f>IF(BR44="","",BL44)</f>
        <v>#N/A</v>
      </c>
      <c r="BY44" s="99"/>
    </row>
    <row r="45" spans="2:77" s="3" customFormat="1" ht="23.25" hidden="1" customHeight="1" thickTop="1" thickBot="1">
      <c r="B45" s="9"/>
      <c r="C45" s="9"/>
      <c r="D45" s="5"/>
      <c r="E45" s="5"/>
      <c r="F45" s="5"/>
      <c r="G45" s="7"/>
      <c r="H45" s="27"/>
      <c r="I45" s="27"/>
      <c r="J45" s="27"/>
      <c r="K45" s="27"/>
      <c r="L45" s="8"/>
      <c r="M45" s="8"/>
      <c r="N45" s="28"/>
      <c r="O45" s="28"/>
      <c r="P45" s="28"/>
      <c r="Q45" s="28"/>
      <c r="BC45" s="128"/>
      <c r="BD45" s="1"/>
      <c r="BK45" s="99" t="e">
        <f>IF(BR46="م",BL46,"")</f>
        <v>#N/A</v>
      </c>
      <c r="BL45" s="129">
        <v>41</v>
      </c>
      <c r="BM45" s="159">
        <v>32</v>
      </c>
      <c r="BN45" s="159" t="s">
        <v>206</v>
      </c>
      <c r="BQ45" s="129" t="str">
        <f>IFERROR(VLOOKUP(BN45,$K$9:$T$21,10,0),"")</f>
        <v/>
      </c>
      <c r="BR45" s="136" t="e">
        <f>IF(VLOOKUP($D$1,ورقة4!$A$2:$AW$4855,36,0)=0,"",(VLOOKUP($D$1,ورقة4!$A$2:$AW$4855,36,0)))</f>
        <v>#N/A</v>
      </c>
      <c r="BS45" s="78" t="e">
        <f>IF(BR46="م",BL46,"")</f>
        <v>#N/A</v>
      </c>
      <c r="BT45" s="99" t="e">
        <f t="shared" ref="BT45:BT48" si="23">IF(BR45="","",BL45)</f>
        <v>#N/A</v>
      </c>
      <c r="BY45" s="99"/>
    </row>
    <row r="46" spans="2:77" s="3" customFormat="1" ht="23.25" hidden="1" customHeight="1" thickTop="1" thickBot="1">
      <c r="B46" s="10"/>
      <c r="C46" s="10"/>
      <c r="D46" s="10"/>
      <c r="E46" s="10"/>
      <c r="F46" s="10"/>
      <c r="G46" s="11"/>
      <c r="H46" s="9"/>
      <c r="I46" s="9"/>
      <c r="J46" s="9"/>
      <c r="K46" s="9"/>
      <c r="L46" s="26"/>
      <c r="M46" s="26"/>
      <c r="N46" s="28"/>
      <c r="O46" s="28"/>
      <c r="P46" s="28"/>
      <c r="Q46" s="28"/>
      <c r="BC46" s="128"/>
      <c r="BD46" s="1"/>
      <c r="BK46" s="99" t="e">
        <f>IF(BR47="م",BL47,"")</f>
        <v>#N/A</v>
      </c>
      <c r="BL46" s="159">
        <v>42</v>
      </c>
      <c r="BM46" s="159">
        <v>33</v>
      </c>
      <c r="BN46" s="159" t="e">
        <f>IF(W11=BT1,"محاسبة دولية باللغة الإنكليزية","محاسبة دولية باللغة الفرنسية")</f>
        <v>#N/A</v>
      </c>
      <c r="BQ46" s="129" t="str">
        <f>IFERROR(VLOOKUP(BN46,$K$9:$T$21,10,0),"")</f>
        <v/>
      </c>
      <c r="BR46" s="136" t="e">
        <f>IF(VLOOKUP($D$1,ورقة4!$A$2:$AW$4855,37,0)=0,"",(VLOOKUP($D$1,ورقة4!$A$2:$AW$4855,37,0)))</f>
        <v>#N/A</v>
      </c>
      <c r="BS46" s="78" t="e">
        <f>IF(BR47="م",BL47,"")</f>
        <v>#N/A</v>
      </c>
      <c r="BT46" s="99" t="e">
        <f t="shared" si="23"/>
        <v>#N/A</v>
      </c>
      <c r="BU46" s="159"/>
      <c r="BV46" s="159"/>
      <c r="BY46" s="99"/>
    </row>
    <row r="47" spans="2:77" s="3" customFormat="1" ht="23.25" hidden="1" customHeight="1" thickTop="1" thickBot="1">
      <c r="B47" s="26"/>
      <c r="C47" s="26"/>
      <c r="D47" s="26"/>
      <c r="G47" s="26"/>
      <c r="H47" s="26"/>
      <c r="I47" s="26"/>
      <c r="J47" s="26"/>
      <c r="K47" s="26"/>
      <c r="L47" s="26"/>
      <c r="M47" s="12"/>
      <c r="N47" s="28"/>
      <c r="O47" s="28"/>
      <c r="P47" s="28"/>
      <c r="Q47" s="28"/>
      <c r="BC47" s="128"/>
      <c r="BD47" s="1"/>
      <c r="BK47" s="99" t="e">
        <f>IF(BR48="م",BL48,"")</f>
        <v>#N/A</v>
      </c>
      <c r="BL47" s="129">
        <v>43</v>
      </c>
      <c r="BM47" s="159">
        <v>34</v>
      </c>
      <c r="BN47" s="159" t="s">
        <v>207</v>
      </c>
      <c r="BQ47" s="129" t="str">
        <f>IFERROR(VLOOKUP(BN47,$K$9:$T$21,10,0),"")</f>
        <v/>
      </c>
      <c r="BR47" s="136" t="e">
        <f>IF(VLOOKUP($D$1,ورقة4!$A$2:$AW$4855,38,0)=0,"",(VLOOKUP($D$1,ورقة4!$A$2:$AW$4855,38,0)))</f>
        <v>#N/A</v>
      </c>
      <c r="BS47" s="78" t="e">
        <f>IF(BR48="م",BL48,"")</f>
        <v>#N/A</v>
      </c>
      <c r="BT47" s="99" t="e">
        <f t="shared" si="23"/>
        <v>#N/A</v>
      </c>
      <c r="BY47" s="99"/>
    </row>
    <row r="48" spans="2:77" s="3" customFormat="1" ht="23.25" hidden="1" customHeight="1" thickTop="1" thickBot="1">
      <c r="B48" s="9"/>
      <c r="C48" s="11"/>
      <c r="D48" s="11"/>
      <c r="E48" s="11"/>
      <c r="F48" s="11"/>
      <c r="G48" s="26"/>
      <c r="H48" s="26"/>
      <c r="I48" s="26"/>
      <c r="J48" s="26"/>
      <c r="K48" s="26"/>
      <c r="L48" s="26"/>
      <c r="M48" s="8"/>
      <c r="N48" s="8"/>
      <c r="O48" s="13"/>
      <c r="P48" s="13"/>
      <c r="Q48" s="13"/>
      <c r="BC48" s="128"/>
      <c r="BD48" s="1"/>
      <c r="BK48" s="99" t="e">
        <f>IF(BR50="م",BL50,"")</f>
        <v>#N/A</v>
      </c>
      <c r="BL48" s="159">
        <v>44</v>
      </c>
      <c r="BM48" s="159">
        <v>35</v>
      </c>
      <c r="BN48" s="159" t="s">
        <v>208</v>
      </c>
      <c r="BQ48" s="129" t="str">
        <f>IFERROR(VLOOKUP(BN48,$K$9:$T$21,10,0),"")</f>
        <v/>
      </c>
      <c r="BR48" s="139" t="e">
        <f>IF(VLOOKUP($D$1,ورقة4!$A$2:$AW$4855,39,0)=0,"",(VLOOKUP($D$1,ورقة4!$A$2:$AW$4855,39,0)))</f>
        <v>#N/A</v>
      </c>
      <c r="BS48" s="78" t="e">
        <f>IF(BR50="م",BL50,"")</f>
        <v>#N/A</v>
      </c>
      <c r="BT48" s="99" t="e">
        <f t="shared" si="23"/>
        <v>#N/A</v>
      </c>
      <c r="BY48" s="99"/>
    </row>
    <row r="49" spans="2:77" s="3" customFormat="1" ht="23.25" hidden="1" customHeight="1" thickTop="1" thickBot="1">
      <c r="BC49" s="128"/>
      <c r="BD49" s="1"/>
      <c r="BK49" s="99" t="e">
        <f>IF(BR51="م",BL51,"")</f>
        <v>#N/A</v>
      </c>
      <c r="BL49" s="129">
        <v>45</v>
      </c>
      <c r="BN49" s="129" t="s">
        <v>3449</v>
      </c>
      <c r="BS49" s="78" t="e">
        <f>IF(BR51="م",BL51,"")</f>
        <v>#N/A</v>
      </c>
      <c r="BT49" s="99" t="e">
        <f>IF(AND(BT50="",BT51="",BT52="",BT53="",BT54=""),"",BL49)</f>
        <v>#N/A</v>
      </c>
      <c r="BY49" s="99"/>
    </row>
    <row r="50" spans="2:77" s="3" customFormat="1" ht="23.25" hidden="1" customHeight="1" thickTop="1" thickBot="1">
      <c r="B50" s="29"/>
      <c r="C50" s="29"/>
      <c r="D50" s="29"/>
      <c r="E50" s="29"/>
      <c r="F50" s="29"/>
      <c r="G50" s="29"/>
      <c r="H50" s="29"/>
      <c r="I50" s="29"/>
      <c r="J50" s="29"/>
      <c r="K50" s="29"/>
      <c r="L50" s="29"/>
      <c r="M50" s="29"/>
      <c r="N50" s="29"/>
      <c r="O50" s="29"/>
      <c r="P50" s="29"/>
      <c r="Q50" s="29"/>
      <c r="BC50" s="128"/>
      <c r="BD50" s="1"/>
      <c r="BK50" s="99" t="e">
        <f>IF(BR52="م",BL52,"")</f>
        <v>#N/A</v>
      </c>
      <c r="BL50" s="159">
        <v>46</v>
      </c>
      <c r="BM50" s="159">
        <v>36</v>
      </c>
      <c r="BN50" s="159" t="s">
        <v>201</v>
      </c>
      <c r="BQ50" s="129" t="str">
        <f>IFERROR(VLOOKUP(BN50,$K$9:$T$21,10,0),"")</f>
        <v/>
      </c>
      <c r="BR50" s="133" t="e">
        <f>IF(VLOOKUP($D$1,ورقة4!$A$2:$AW$4855,40,0)=0,"",(VLOOKUP($D$1,ورقة4!$A$2:$AW$4855,40,0)))</f>
        <v>#N/A</v>
      </c>
      <c r="BS50" s="78" t="e">
        <f>IF(BR52="م",BL52,"")</f>
        <v>#N/A</v>
      </c>
      <c r="BT50" s="99" t="e">
        <f>IF(BR50="","",BL50)</f>
        <v>#N/A</v>
      </c>
      <c r="BY50" s="99"/>
    </row>
    <row r="51" spans="2:77" s="3" customFormat="1" ht="23.25" hidden="1" customHeight="1" thickTop="1" thickBot="1">
      <c r="B51" s="29"/>
      <c r="C51" s="29"/>
      <c r="D51" s="29"/>
      <c r="E51" s="29"/>
      <c r="F51" s="29"/>
      <c r="G51" s="29"/>
      <c r="H51" s="29"/>
      <c r="I51" s="29"/>
      <c r="J51" s="29"/>
      <c r="K51" s="29"/>
      <c r="L51" s="29"/>
      <c r="M51" s="29"/>
      <c r="N51" s="29"/>
      <c r="O51" s="29"/>
      <c r="P51" s="29"/>
      <c r="Q51" s="29"/>
      <c r="BC51" s="128"/>
      <c r="BD51" s="1"/>
      <c r="BK51" s="99" t="e">
        <f>IF(BR53="م",BL53,"")</f>
        <v>#N/A</v>
      </c>
      <c r="BL51" s="129">
        <v>47</v>
      </c>
      <c r="BM51" s="159">
        <v>37</v>
      </c>
      <c r="BN51" s="159" t="s">
        <v>202</v>
      </c>
      <c r="BQ51" s="129" t="str">
        <f>IFERROR(VLOOKUP(BN51,$K$9:$T$21,10,0),"")</f>
        <v/>
      </c>
      <c r="BR51" s="138" t="e">
        <f>IF(VLOOKUP($D$1,ورقة4!$A$2:$AW$4855,41,0)=0,"",(VLOOKUP($D$1,ورقة4!$A$2:$AW$4855,41,0)))</f>
        <v>#N/A</v>
      </c>
      <c r="BS51" s="78" t="e">
        <f>IF(BR53="م",BL53,"")</f>
        <v>#N/A</v>
      </c>
      <c r="BT51" s="99" t="e">
        <f t="shared" ref="BT51:BT54" si="24">IF(BR51="","",BL51)</f>
        <v>#N/A</v>
      </c>
      <c r="BY51" s="99"/>
    </row>
    <row r="52" spans="2:77" s="3" customFormat="1" ht="23.25" hidden="1" customHeight="1" thickTop="1" thickBot="1">
      <c r="B52" s="14"/>
      <c r="C52" s="14"/>
      <c r="D52" s="14"/>
      <c r="E52" s="14"/>
      <c r="F52" s="14"/>
      <c r="G52" s="14"/>
      <c r="H52" s="15"/>
      <c r="I52" s="15"/>
      <c r="J52" s="15"/>
      <c r="K52" s="9"/>
      <c r="L52" s="9"/>
      <c r="M52" s="15"/>
      <c r="N52" s="15"/>
      <c r="O52" s="14"/>
      <c r="P52" s="14"/>
      <c r="Q52" s="14"/>
      <c r="BC52" s="128"/>
      <c r="BD52" s="1"/>
      <c r="BK52" s="99" t="e">
        <f>IF(BR54="م",BL54,"")</f>
        <v>#N/A</v>
      </c>
      <c r="BL52" s="159">
        <v>48</v>
      </c>
      <c r="BM52" s="159">
        <v>38</v>
      </c>
      <c r="BN52" s="159" t="s">
        <v>203</v>
      </c>
      <c r="BQ52" s="129" t="str">
        <f>IFERROR(VLOOKUP(BN52,$K$9:$T$21,10,0),"")</f>
        <v/>
      </c>
      <c r="BR52" s="138" t="e">
        <f>IF(VLOOKUP($D$1,ورقة4!$A$2:$AW$4855,42,0)=0,"",(VLOOKUP($D$1,ورقة4!$A$2:$AW$4855,42,0)))</f>
        <v>#N/A</v>
      </c>
      <c r="BS52" s="78" t="e">
        <f>IF(BR54="م",BL54,"")</f>
        <v>#N/A</v>
      </c>
      <c r="BT52" s="99" t="e">
        <f t="shared" si="24"/>
        <v>#N/A</v>
      </c>
      <c r="BY52" s="99"/>
    </row>
    <row r="53" spans="2:77" s="3" customFormat="1" ht="23.25" hidden="1" customHeight="1" thickTop="1" thickBot="1">
      <c r="B53" s="15"/>
      <c r="C53" s="15"/>
      <c r="D53" s="15"/>
      <c r="E53" s="15"/>
      <c r="F53" s="15"/>
      <c r="G53" s="15"/>
      <c r="H53" s="7"/>
      <c r="I53" s="7"/>
      <c r="J53" s="7"/>
      <c r="K53" s="7"/>
      <c r="L53" s="7"/>
      <c r="M53" s="7"/>
      <c r="N53" s="7"/>
      <c r="O53" s="15"/>
      <c r="P53" s="15"/>
      <c r="Q53" s="15"/>
      <c r="BC53" s="128"/>
      <c r="BD53" s="1"/>
      <c r="BL53" s="129">
        <v>49</v>
      </c>
      <c r="BM53" s="159">
        <v>39</v>
      </c>
      <c r="BN53" s="159" t="s">
        <v>204</v>
      </c>
      <c r="BQ53" s="129" t="str">
        <f>IFERROR(VLOOKUP(BN53,$K$9:$T$21,10,0),"")</f>
        <v/>
      </c>
      <c r="BR53" s="138" t="e">
        <f>IF(VLOOKUP($D$1,ورقة4!$A$2:$AW$4855,43,0)=0,"",(VLOOKUP($D$1,ورقة4!$A$2:$AW$4855,43,0)))</f>
        <v>#N/A</v>
      </c>
      <c r="BT53" s="99" t="e">
        <f t="shared" si="24"/>
        <v>#N/A</v>
      </c>
    </row>
    <row r="54" spans="2:77" s="3" customFormat="1" ht="23.25" hidden="1" customHeight="1" thickTop="1" thickBot="1">
      <c r="B54" s="30"/>
      <c r="C54" s="30"/>
      <c r="D54" s="30"/>
      <c r="E54" s="30"/>
      <c r="F54" s="30"/>
      <c r="G54" s="30"/>
      <c r="H54" s="30"/>
      <c r="I54" s="30"/>
      <c r="J54" s="30"/>
      <c r="K54" s="30"/>
      <c r="L54" s="30"/>
      <c r="M54" s="30"/>
      <c r="N54" s="30"/>
      <c r="O54" s="30"/>
      <c r="P54" s="30"/>
      <c r="Q54" s="30"/>
      <c r="AN54" s="1"/>
      <c r="AV54" s="159"/>
      <c r="AW54" s="159"/>
      <c r="AX54" s="159"/>
      <c r="AY54" s="130"/>
      <c r="AZ54" s="130"/>
      <c r="BA54" s="78"/>
      <c r="BL54" s="159">
        <v>50</v>
      </c>
      <c r="BM54" s="159">
        <v>40</v>
      </c>
      <c r="BN54" s="159" t="e">
        <f>IF(W11=BT1,"دراسات محاسبية باللغة الإنكليزية","دراسات محاسبية باللغة الفرنسية")</f>
        <v>#N/A</v>
      </c>
      <c r="BQ54" s="129" t="str">
        <f>IFERROR(VLOOKUP(BN54,$K$9:$T$21,10,0),"")</f>
        <v/>
      </c>
      <c r="BR54" s="139" t="e">
        <f>IF(VLOOKUP($D$1,ورقة4!$A$2:$AW$4855,44,0)=0,"",(VLOOKUP($D$1,ورقة4!$A$2:$AW$4855,44,0)))</f>
        <v>#N/A</v>
      </c>
      <c r="BT54" s="99" t="e">
        <f t="shared" si="24"/>
        <v>#N/A</v>
      </c>
      <c r="BU54" s="159"/>
      <c r="BV54" s="159"/>
    </row>
    <row r="55" spans="2:77" s="3" customFormat="1" ht="23.25" hidden="1" customHeight="1">
      <c r="B55" s="16"/>
      <c r="C55" s="16"/>
      <c r="D55" s="16"/>
      <c r="E55" s="16"/>
      <c r="F55" s="16"/>
      <c r="G55" s="16"/>
      <c r="H55" s="16"/>
      <c r="I55" s="16"/>
      <c r="J55" s="16"/>
      <c r="K55" s="16"/>
      <c r="L55" s="16"/>
      <c r="M55" s="16"/>
      <c r="N55" s="9"/>
      <c r="O55" s="9"/>
      <c r="P55" s="9"/>
      <c r="Q55" s="9"/>
      <c r="AN55" s="1"/>
      <c r="AV55" s="159"/>
      <c r="AW55" s="159"/>
      <c r="AX55" s="159"/>
      <c r="AY55" s="130"/>
      <c r="AZ55" s="130"/>
      <c r="BA55" s="78"/>
      <c r="BQ55" s="78"/>
      <c r="BR55" s="3">
        <f>COUNTIFS(BR6:BR54,"ج")</f>
        <v>0</v>
      </c>
    </row>
    <row r="56" spans="2:77" s="3" customFormat="1" ht="23.25" hidden="1" customHeight="1">
      <c r="B56" s="17"/>
      <c r="C56" s="17"/>
      <c r="D56" s="17"/>
      <c r="E56" s="16"/>
      <c r="F56" s="17"/>
      <c r="G56" s="17"/>
      <c r="H56" s="17"/>
      <c r="I56" s="17"/>
      <c r="J56" s="17"/>
      <c r="K56" s="17"/>
      <c r="L56" s="17"/>
      <c r="M56" s="17"/>
      <c r="N56" s="10"/>
      <c r="O56" s="10"/>
      <c r="P56" s="10"/>
      <c r="Q56" s="10"/>
      <c r="AN56" s="1"/>
      <c r="AV56" s="159"/>
      <c r="AW56" s="159"/>
      <c r="AX56" s="159"/>
      <c r="AY56" s="130"/>
      <c r="AZ56" s="130"/>
      <c r="BA56" s="78"/>
      <c r="BR56" s="3">
        <f>COUNTIFS(BR6:BR54,"ر1")</f>
        <v>0</v>
      </c>
    </row>
    <row r="57" spans="2:77" s="3" customFormat="1" ht="20.25" hidden="1">
      <c r="B57" s="18"/>
      <c r="C57" s="31"/>
      <c r="D57" s="31"/>
      <c r="E57" s="31"/>
      <c r="F57" s="31"/>
      <c r="G57" s="31"/>
      <c r="H57" s="31"/>
      <c r="I57" s="18"/>
      <c r="J57" s="18"/>
      <c r="K57" s="19"/>
      <c r="L57" s="20"/>
      <c r="M57" s="20"/>
      <c r="N57" s="21"/>
      <c r="O57" s="21"/>
      <c r="P57" s="21"/>
      <c r="Q57" s="21"/>
      <c r="AN57" s="1"/>
      <c r="AV57" s="159"/>
      <c r="AW57" s="130"/>
      <c r="AX57" s="130"/>
      <c r="AY57" s="130"/>
      <c r="AZ57" s="130"/>
      <c r="BA57" s="130"/>
      <c r="BB57" s="130"/>
      <c r="BC57" s="130"/>
      <c r="BR57" s="3">
        <f>COUNTIFS(BR6:BR54,"ر2")</f>
        <v>0</v>
      </c>
    </row>
    <row r="58" spans="2:77" s="3" customFormat="1" ht="20.25" hidden="1">
      <c r="B58" s="19"/>
      <c r="C58" s="19"/>
      <c r="D58" s="19"/>
      <c r="E58" s="19"/>
      <c r="F58" s="19"/>
      <c r="G58" s="19"/>
      <c r="H58" s="22"/>
      <c r="I58" s="22"/>
      <c r="J58" s="22"/>
      <c r="K58" s="22"/>
      <c r="L58" s="22"/>
      <c r="M58" s="22"/>
      <c r="O58" s="23"/>
      <c r="P58" s="23"/>
      <c r="Q58" s="23"/>
      <c r="AN58" s="1"/>
      <c r="AV58" s="130"/>
      <c r="AW58" s="130"/>
      <c r="AX58" s="130"/>
      <c r="AY58" s="130"/>
      <c r="AZ58" s="130"/>
      <c r="BA58" s="130"/>
      <c r="BB58" s="130"/>
      <c r="BC58" s="130"/>
      <c r="BR58" s="3">
        <f>SUM(BR55:BR57)</f>
        <v>0</v>
      </c>
    </row>
    <row r="59" spans="2:77" ht="21" hidden="1" thickBot="1">
      <c r="B59" s="2"/>
      <c r="C59" s="2"/>
      <c r="D59" s="2"/>
      <c r="E59" s="2"/>
      <c r="F59" s="2"/>
      <c r="G59" s="2"/>
      <c r="H59" s="2"/>
      <c r="I59" s="2"/>
      <c r="J59" s="2"/>
      <c r="K59" s="2"/>
      <c r="L59" s="2"/>
      <c r="M59" s="2"/>
      <c r="AM59" s="128"/>
    </row>
    <row r="60" spans="2:77" ht="14.25" hidden="1" customHeight="1" thickTop="1"/>
  </sheetData>
  <sheetProtection password="DA5B" sheet="1" objects="1" scenarios="1" selectLockedCells="1"/>
  <mergeCells count="102">
    <mergeCell ref="K14:R14"/>
    <mergeCell ref="K15:R15"/>
    <mergeCell ref="K8:T8"/>
    <mergeCell ref="K9:R9"/>
    <mergeCell ref="K10:R10"/>
    <mergeCell ref="K11:R11"/>
    <mergeCell ref="K12:R12"/>
    <mergeCell ref="K13:R13"/>
    <mergeCell ref="AK1:AL1"/>
    <mergeCell ref="AH2:AJ2"/>
    <mergeCell ref="AK2:AL2"/>
    <mergeCell ref="AK3:AL3"/>
    <mergeCell ref="AH1:AJ1"/>
    <mergeCell ref="AH3:AJ3"/>
    <mergeCell ref="AH4:AL4"/>
    <mergeCell ref="V9:AA10"/>
    <mergeCell ref="AE4:AG4"/>
    <mergeCell ref="AE2:AG2"/>
    <mergeCell ref="AB2:AD2"/>
    <mergeCell ref="AB1:AD1"/>
    <mergeCell ref="AB3:AD3"/>
    <mergeCell ref="AB4:AD4"/>
    <mergeCell ref="AE1:AG1"/>
    <mergeCell ref="AE3:AG3"/>
    <mergeCell ref="A5:C5"/>
    <mergeCell ref="P1:R1"/>
    <mergeCell ref="P2:R2"/>
    <mergeCell ref="P3:R3"/>
    <mergeCell ref="P4:R4"/>
    <mergeCell ref="G4:I4"/>
    <mergeCell ref="G2:L2"/>
    <mergeCell ref="G1:I1"/>
    <mergeCell ref="J1:L1"/>
    <mergeCell ref="G3:I3"/>
    <mergeCell ref="J3:L3"/>
    <mergeCell ref="J4:L4"/>
    <mergeCell ref="A1:C1"/>
    <mergeCell ref="A2:C2"/>
    <mergeCell ref="A3:C3"/>
    <mergeCell ref="A4:C4"/>
    <mergeCell ref="M1:O1"/>
    <mergeCell ref="M2:O2"/>
    <mergeCell ref="M3:O3"/>
    <mergeCell ref="M4:O4"/>
    <mergeCell ref="D4:F4"/>
    <mergeCell ref="D1:F1"/>
    <mergeCell ref="D3:F3"/>
    <mergeCell ref="D2:F2"/>
    <mergeCell ref="S3:U3"/>
    <mergeCell ref="S4:U4"/>
    <mergeCell ref="V1:X1"/>
    <mergeCell ref="V4:X4"/>
    <mergeCell ref="Y2:AA2"/>
    <mergeCell ref="Y4:AA4"/>
    <mergeCell ref="S1:U1"/>
    <mergeCell ref="S2:U2"/>
    <mergeCell ref="Y3:AA3"/>
    <mergeCell ref="V2:X2"/>
    <mergeCell ref="V3:X3"/>
    <mergeCell ref="Y1:AA1"/>
    <mergeCell ref="AC8:AG8"/>
    <mergeCell ref="AC9:AG9"/>
    <mergeCell ref="AC10:AG10"/>
    <mergeCell ref="AC11:AG11"/>
    <mergeCell ref="AC12:AG12"/>
    <mergeCell ref="AH8:AJ8"/>
    <mergeCell ref="AH9:AJ9"/>
    <mergeCell ref="AH11:AJ11"/>
    <mergeCell ref="AH12:AJ12"/>
    <mergeCell ref="AH10:AJ10"/>
    <mergeCell ref="AH16:AJ16"/>
    <mergeCell ref="AC17:AG17"/>
    <mergeCell ref="AH17:AJ17"/>
    <mergeCell ref="W11:Z12"/>
    <mergeCell ref="AH14:AJ14"/>
    <mergeCell ref="AH15:AJ15"/>
    <mergeCell ref="AC13:AG13"/>
    <mergeCell ref="AC14:AG14"/>
    <mergeCell ref="AC15:AG15"/>
    <mergeCell ref="AH13:AJ13"/>
    <mergeCell ref="K24:R24"/>
    <mergeCell ref="K25:R25"/>
    <mergeCell ref="K26:R26"/>
    <mergeCell ref="K27:R27"/>
    <mergeCell ref="AC16:AG16"/>
    <mergeCell ref="K17:R17"/>
    <mergeCell ref="K18:R18"/>
    <mergeCell ref="K19:R19"/>
    <mergeCell ref="K20:R20"/>
    <mergeCell ref="K21:R21"/>
    <mergeCell ref="K22:R22"/>
    <mergeCell ref="K23:R23"/>
    <mergeCell ref="K16:R16"/>
    <mergeCell ref="AC7:AG7"/>
    <mergeCell ref="AH7:AJ7"/>
    <mergeCell ref="D5:L5"/>
    <mergeCell ref="M5:O5"/>
    <mergeCell ref="P5:R5"/>
    <mergeCell ref="S5:U5"/>
    <mergeCell ref="V5:X5"/>
    <mergeCell ref="Y5:AA5"/>
    <mergeCell ref="AB5:AD5"/>
  </mergeCells>
  <conditionalFormatting sqref="K9:R27">
    <cfRule type="containsText" dxfId="13" priority="16" operator="containsText" text="مقررات">
      <formula>NOT(ISERROR(SEARCH("مقررات",K9)))</formula>
    </cfRule>
  </conditionalFormatting>
  <conditionalFormatting sqref="K8 K9:R27">
    <cfRule type="containsBlanks" dxfId="12" priority="11">
      <formula>LEN(TRIM(K8))=0</formula>
    </cfRule>
  </conditionalFormatting>
  <conditionalFormatting sqref="AA28">
    <cfRule type="expression" dxfId="11" priority="10">
      <formula>OR($R28=$BN$5,$R28=$BN$12,$R28=$BN$18)</formula>
    </cfRule>
  </conditionalFormatting>
  <conditionalFormatting sqref="AA28">
    <cfRule type="expression" dxfId="10" priority="5">
      <formula>$R28=""</formula>
    </cfRule>
  </conditionalFormatting>
  <conditionalFormatting sqref="AA27">
    <cfRule type="expression" dxfId="9" priority="35">
      <formula>OR(#REF!=$BN$5,#REF!=$BN$12,#REF!=$BN$18)</formula>
    </cfRule>
  </conditionalFormatting>
  <conditionalFormatting sqref="AA27">
    <cfRule type="expression" dxfId="8" priority="37">
      <formula>#REF!=""</formula>
    </cfRule>
  </conditionalFormatting>
  <conditionalFormatting sqref="S9:T27 J9:J27">
    <cfRule type="expression" dxfId="7" priority="38">
      <formula>OR($K9=$BN$5,$K9=$BN$12,$K9=$BN$18)</formula>
    </cfRule>
  </conditionalFormatting>
  <conditionalFormatting sqref="S9:T27">
    <cfRule type="expression" dxfId="6" priority="39">
      <formula>$K9=""</formula>
    </cfRule>
  </conditionalFormatting>
  <conditionalFormatting sqref="J9:J27">
    <cfRule type="expression" dxfId="5" priority="2">
      <formula>$K9=""</formula>
    </cfRule>
  </conditionalFormatting>
  <dataValidations count="4">
    <dataValidation type="list" allowBlank="1" showInputMessage="1" showErrorMessage="1" sqref="N29 AH11:AJ11">
      <formula1>$BS$1:$BS$2</formula1>
    </dataValidation>
    <dataValidation type="custom" allowBlank="1" showInputMessage="1" showErrorMessage="1" error="أكملت الخطة الدرسية" sqref="AA27:AA28">
      <formula1>OR($D$2="الثانية حديث",#REF!&lt;7,$BZ$25&lt;6)</formula1>
    </dataValidation>
    <dataValidation type="custom" allowBlank="1" showInputMessage="1" showErrorMessage="1" error="أكملت الخطة الدرسية" sqref="T10:T27">
      <formula1>OR($D$2="الثانية حديث",H10&lt;7,$BZ$25&lt;6)</formula1>
    </dataValidation>
    <dataValidation type="list" allowBlank="1" showInputMessage="1" showErrorMessage="1" sqref="D5:L5">
      <formula1>$AO$1:$AO$8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AT1953"/>
  <sheetViews>
    <sheetView rightToLeft="1" topLeftCell="A1950" workbookViewId="0">
      <selection activeCell="A1950" sqref="A1:XFD1048576"/>
    </sheetView>
  </sheetViews>
  <sheetFormatPr defaultRowHeight="14.25"/>
  <cols>
    <col min="1" max="44" width="9.125" style="222" bestFit="1" customWidth="1"/>
    <col min="45" max="16384" width="9" style="222"/>
  </cols>
  <sheetData>
    <row r="1" spans="1:46">
      <c r="A1" s="222" t="s">
        <v>163</v>
      </c>
      <c r="C1" s="222">
        <v>1</v>
      </c>
      <c r="D1" s="222">
        <v>2</v>
      </c>
      <c r="E1" s="222">
        <v>3</v>
      </c>
      <c r="F1" s="222">
        <v>4</v>
      </c>
      <c r="G1" s="222">
        <v>5</v>
      </c>
      <c r="H1" s="222">
        <v>102</v>
      </c>
      <c r="I1" s="222">
        <v>6</v>
      </c>
      <c r="J1" s="222">
        <v>7</v>
      </c>
      <c r="K1" s="222">
        <v>8</v>
      </c>
      <c r="L1" s="222">
        <v>9</v>
      </c>
      <c r="M1" s="222">
        <v>10</v>
      </c>
      <c r="N1" s="222">
        <v>11</v>
      </c>
      <c r="O1" s="222">
        <v>12</v>
      </c>
      <c r="P1" s="222">
        <v>13</v>
      </c>
      <c r="Q1" s="222">
        <v>14</v>
      </c>
      <c r="R1" s="222">
        <v>15</v>
      </c>
      <c r="S1" s="222">
        <v>302</v>
      </c>
      <c r="T1" s="222">
        <v>16</v>
      </c>
      <c r="U1" s="222">
        <v>17</v>
      </c>
      <c r="V1" s="222">
        <v>18</v>
      </c>
      <c r="W1" s="222">
        <v>19</v>
      </c>
      <c r="X1" s="222">
        <v>20</v>
      </c>
      <c r="Y1" s="222">
        <v>21</v>
      </c>
      <c r="Z1" s="222">
        <v>22</v>
      </c>
      <c r="AA1" s="222">
        <v>23</v>
      </c>
      <c r="AB1" s="222">
        <v>24</v>
      </c>
      <c r="AC1" s="222">
        <v>25</v>
      </c>
      <c r="AD1" s="222">
        <v>26</v>
      </c>
      <c r="AE1" s="222">
        <v>27</v>
      </c>
      <c r="AF1" s="222">
        <v>28</v>
      </c>
      <c r="AG1" s="222">
        <v>29</v>
      </c>
      <c r="AH1" s="222">
        <v>30</v>
      </c>
      <c r="AI1" s="222">
        <v>31</v>
      </c>
      <c r="AJ1" s="222">
        <v>32</v>
      </c>
      <c r="AK1" s="222">
        <v>33</v>
      </c>
      <c r="AL1" s="222">
        <v>34</v>
      </c>
      <c r="AM1" s="222">
        <v>35</v>
      </c>
      <c r="AN1" s="222">
        <v>36</v>
      </c>
      <c r="AO1" s="222">
        <v>37</v>
      </c>
      <c r="AP1" s="222">
        <v>38</v>
      </c>
      <c r="AQ1" s="222">
        <v>39</v>
      </c>
      <c r="AR1" s="222">
        <v>40</v>
      </c>
    </row>
    <row r="2" spans="1:46">
      <c r="A2" s="222">
        <v>401118</v>
      </c>
      <c r="B2" s="222" t="s">
        <v>498</v>
      </c>
      <c r="K2" s="222" t="s">
        <v>164</v>
      </c>
      <c r="R2" s="222" t="s">
        <v>165</v>
      </c>
      <c r="T2" s="222" t="s">
        <v>164</v>
      </c>
      <c r="Y2" s="222" t="s">
        <v>165</v>
      </c>
      <c r="Z2" s="222" t="s">
        <v>165</v>
      </c>
      <c r="AA2" s="222" t="s">
        <v>165</v>
      </c>
      <c r="AB2" s="222" t="s">
        <v>165</v>
      </c>
      <c r="AC2" s="222" t="s">
        <v>165</v>
      </c>
      <c r="AS2" s="222" t="s">
        <v>3454</v>
      </c>
      <c r="AT2" s="222">
        <v>401118</v>
      </c>
    </row>
    <row r="3" spans="1:46">
      <c r="A3" s="222">
        <v>401816</v>
      </c>
      <c r="B3" s="222" t="s">
        <v>470</v>
      </c>
      <c r="G3" s="222" t="s">
        <v>164</v>
      </c>
      <c r="L3" s="222" t="s">
        <v>165</v>
      </c>
      <c r="M3" s="222" t="s">
        <v>164</v>
      </c>
      <c r="R3" s="222" t="s">
        <v>165</v>
      </c>
      <c r="U3" s="222" t="s">
        <v>166</v>
      </c>
      <c r="W3" s="222" t="s">
        <v>165</v>
      </c>
      <c r="X3" s="222" t="s">
        <v>165</v>
      </c>
      <c r="AS3" s="222" t="s">
        <v>3454</v>
      </c>
      <c r="AT3" s="222">
        <v>401816</v>
      </c>
    </row>
    <row r="4" spans="1:46">
      <c r="A4" s="222">
        <v>401913</v>
      </c>
      <c r="B4" s="222" t="s">
        <v>470</v>
      </c>
      <c r="L4" s="222" t="s">
        <v>164</v>
      </c>
      <c r="O4" s="222" t="s">
        <v>164</v>
      </c>
      <c r="P4" s="222" t="s">
        <v>166</v>
      </c>
      <c r="Q4" s="222" t="s">
        <v>164</v>
      </c>
      <c r="R4" s="222" t="s">
        <v>166</v>
      </c>
      <c r="T4" s="222" t="s">
        <v>165</v>
      </c>
      <c r="U4" s="222" t="s">
        <v>165</v>
      </c>
      <c r="V4" s="222" t="s">
        <v>165</v>
      </c>
      <c r="W4" s="222" t="s">
        <v>165</v>
      </c>
      <c r="X4" s="222" t="s">
        <v>165</v>
      </c>
      <c r="AS4" s="222" t="s">
        <v>3454</v>
      </c>
      <c r="AT4" s="222">
        <v>401913</v>
      </c>
    </row>
    <row r="5" spans="1:46">
      <c r="A5" s="222">
        <v>402023</v>
      </c>
      <c r="B5" s="222" t="s">
        <v>361</v>
      </c>
      <c r="D5" s="222" t="s">
        <v>164</v>
      </c>
      <c r="F5" s="222" t="s">
        <v>164</v>
      </c>
      <c r="K5" s="222" t="s">
        <v>166</v>
      </c>
      <c r="M5" s="222" t="s">
        <v>164</v>
      </c>
      <c r="N5" s="222" t="s">
        <v>165</v>
      </c>
      <c r="O5" s="222" t="s">
        <v>165</v>
      </c>
      <c r="P5" s="222" t="s">
        <v>165</v>
      </c>
      <c r="Q5" s="222" t="s">
        <v>165</v>
      </c>
      <c r="R5" s="222" t="s">
        <v>165</v>
      </c>
      <c r="AS5" s="222" t="s">
        <v>3454</v>
      </c>
      <c r="AT5" s="222">
        <v>402023</v>
      </c>
    </row>
    <row r="6" spans="1:46">
      <c r="A6" s="222">
        <v>402116</v>
      </c>
      <c r="B6" s="222" t="s">
        <v>470</v>
      </c>
      <c r="G6" s="222" t="s">
        <v>164</v>
      </c>
      <c r="L6" s="222" t="s">
        <v>166</v>
      </c>
      <c r="O6" s="222" t="s">
        <v>164</v>
      </c>
      <c r="Q6" s="222" t="s">
        <v>166</v>
      </c>
      <c r="R6" s="222" t="s">
        <v>165</v>
      </c>
      <c r="T6" s="222" t="s">
        <v>164</v>
      </c>
      <c r="U6" s="222" t="s">
        <v>166</v>
      </c>
      <c r="W6" s="222" t="s">
        <v>164</v>
      </c>
      <c r="AS6" s="222" t="s">
        <v>3454</v>
      </c>
      <c r="AT6" s="222">
        <v>402116</v>
      </c>
    </row>
    <row r="7" spans="1:46">
      <c r="A7" s="222">
        <v>402408</v>
      </c>
      <c r="B7" s="222" t="s">
        <v>470</v>
      </c>
      <c r="F7" s="222" t="s">
        <v>164</v>
      </c>
      <c r="J7" s="222" t="s">
        <v>164</v>
      </c>
      <c r="K7" s="222" t="s">
        <v>164</v>
      </c>
      <c r="O7" s="222" t="s">
        <v>166</v>
      </c>
      <c r="P7" s="222" t="s">
        <v>164</v>
      </c>
      <c r="Q7" s="222" t="s">
        <v>166</v>
      </c>
      <c r="U7" s="222" t="s">
        <v>164</v>
      </c>
      <c r="V7" s="222" t="s">
        <v>165</v>
      </c>
      <c r="W7" s="222" t="s">
        <v>165</v>
      </c>
      <c r="X7" s="222" t="s">
        <v>165</v>
      </c>
      <c r="AS7" s="222" t="s">
        <v>3454</v>
      </c>
      <c r="AT7" s="222">
        <v>402408</v>
      </c>
    </row>
    <row r="8" spans="1:46">
      <c r="A8" s="222">
        <v>402661</v>
      </c>
      <c r="B8" s="222" t="s">
        <v>470</v>
      </c>
      <c r="E8" s="222" t="s">
        <v>164</v>
      </c>
      <c r="G8" s="222" t="s">
        <v>164</v>
      </c>
      <c r="P8" s="222" t="s">
        <v>164</v>
      </c>
      <c r="Q8" s="222" t="s">
        <v>164</v>
      </c>
      <c r="T8" s="222" t="s">
        <v>165</v>
      </c>
      <c r="V8" s="222" t="s">
        <v>164</v>
      </c>
      <c r="W8" s="222" t="s">
        <v>164</v>
      </c>
      <c r="AS8" s="222" t="s">
        <v>3454</v>
      </c>
      <c r="AT8" s="222">
        <v>402661</v>
      </c>
    </row>
    <row r="9" spans="1:46">
      <c r="A9" s="222">
        <v>402690</v>
      </c>
      <c r="B9" s="222" t="s">
        <v>470</v>
      </c>
      <c r="G9" s="222" t="s">
        <v>164</v>
      </c>
      <c r="I9" s="222" t="s">
        <v>164</v>
      </c>
      <c r="M9" s="222" t="s">
        <v>164</v>
      </c>
      <c r="N9" s="222" t="s">
        <v>164</v>
      </c>
      <c r="Q9" s="222" t="s">
        <v>164</v>
      </c>
      <c r="T9" s="222" t="s">
        <v>164</v>
      </c>
      <c r="U9" s="222" t="s">
        <v>164</v>
      </c>
      <c r="X9" s="222" t="s">
        <v>164</v>
      </c>
      <c r="AS9" s="222" t="s">
        <v>3454</v>
      </c>
      <c r="AT9" s="222">
        <v>402690</v>
      </c>
    </row>
    <row r="10" spans="1:46">
      <c r="A10" s="222">
        <v>402694</v>
      </c>
      <c r="B10" s="222" t="s">
        <v>470</v>
      </c>
      <c r="I10" s="222" t="s">
        <v>164</v>
      </c>
      <c r="N10" s="222" t="s">
        <v>164</v>
      </c>
      <c r="O10" s="222" t="s">
        <v>164</v>
      </c>
      <c r="P10" s="222" t="s">
        <v>164</v>
      </c>
      <c r="Q10" s="222" t="s">
        <v>164</v>
      </c>
      <c r="T10" s="222" t="s">
        <v>165</v>
      </c>
      <c r="U10" s="222" t="s">
        <v>165</v>
      </c>
      <c r="V10" s="222" t="s">
        <v>165</v>
      </c>
      <c r="AS10" s="222" t="s">
        <v>3454</v>
      </c>
      <c r="AT10" s="222">
        <v>402694</v>
      </c>
    </row>
    <row r="11" spans="1:46">
      <c r="A11" s="222">
        <v>402731</v>
      </c>
      <c r="B11" s="222" t="s">
        <v>470</v>
      </c>
      <c r="O11" s="222" t="s">
        <v>166</v>
      </c>
      <c r="P11" s="222" t="s">
        <v>164</v>
      </c>
      <c r="R11" s="222" t="s">
        <v>164</v>
      </c>
      <c r="T11" s="222" t="s">
        <v>165</v>
      </c>
      <c r="U11" s="222" t="s">
        <v>165</v>
      </c>
      <c r="V11" s="222" t="s">
        <v>165</v>
      </c>
      <c r="W11" s="222" t="s">
        <v>165</v>
      </c>
      <c r="X11" s="222" t="s">
        <v>165</v>
      </c>
      <c r="AS11" s="222" t="s">
        <v>3454</v>
      </c>
      <c r="AT11" s="222">
        <v>402731</v>
      </c>
    </row>
    <row r="12" spans="1:46">
      <c r="A12" s="222">
        <v>402953</v>
      </c>
      <c r="B12" s="222" t="s">
        <v>470</v>
      </c>
      <c r="K12" s="222" t="s">
        <v>164</v>
      </c>
      <c r="O12" s="222" t="s">
        <v>164</v>
      </c>
      <c r="Q12" s="222" t="s">
        <v>164</v>
      </c>
      <c r="U12" s="222" t="s">
        <v>165</v>
      </c>
      <c r="V12" s="222" t="s">
        <v>165</v>
      </c>
      <c r="AS12" s="222" t="s">
        <v>3454</v>
      </c>
      <c r="AT12" s="222">
        <v>402953</v>
      </c>
    </row>
    <row r="13" spans="1:46">
      <c r="A13" s="222">
        <v>403073</v>
      </c>
      <c r="B13" s="222" t="s">
        <v>470</v>
      </c>
      <c r="E13" s="222" t="s">
        <v>164</v>
      </c>
      <c r="F13" s="222" t="s">
        <v>164</v>
      </c>
      <c r="J13" s="222" t="s">
        <v>164</v>
      </c>
      <c r="L13" s="222" t="s">
        <v>165</v>
      </c>
      <c r="N13" s="222" t="s">
        <v>166</v>
      </c>
      <c r="O13" s="222" t="s">
        <v>166</v>
      </c>
      <c r="P13" s="222" t="s">
        <v>166</v>
      </c>
      <c r="Q13" s="222" t="s">
        <v>165</v>
      </c>
      <c r="R13" s="222" t="s">
        <v>165</v>
      </c>
      <c r="T13" s="222" t="s">
        <v>165</v>
      </c>
      <c r="U13" s="222" t="s">
        <v>165</v>
      </c>
      <c r="V13" s="222" t="s">
        <v>165</v>
      </c>
      <c r="W13" s="222" t="s">
        <v>165</v>
      </c>
      <c r="X13" s="222" t="s">
        <v>165</v>
      </c>
      <c r="AS13" s="222" t="s">
        <v>3454</v>
      </c>
      <c r="AT13" s="222">
        <v>403073</v>
      </c>
    </row>
    <row r="14" spans="1:46">
      <c r="A14" s="222">
        <v>403445</v>
      </c>
      <c r="B14" s="222" t="s">
        <v>470</v>
      </c>
      <c r="E14" s="222" t="s">
        <v>164</v>
      </c>
      <c r="K14" s="222" t="s">
        <v>164</v>
      </c>
      <c r="O14" s="222" t="s">
        <v>164</v>
      </c>
      <c r="P14" s="222" t="s">
        <v>165</v>
      </c>
      <c r="Q14" s="222" t="s">
        <v>165</v>
      </c>
      <c r="R14" s="222" t="s">
        <v>165</v>
      </c>
      <c r="T14" s="222" t="s">
        <v>164</v>
      </c>
      <c r="U14" s="222" t="s">
        <v>165</v>
      </c>
      <c r="V14" s="222" t="s">
        <v>165</v>
      </c>
      <c r="W14" s="222" t="s">
        <v>165</v>
      </c>
      <c r="X14" s="222" t="s">
        <v>165</v>
      </c>
      <c r="AS14" s="222" t="s">
        <v>3454</v>
      </c>
      <c r="AT14" s="222">
        <v>403445</v>
      </c>
    </row>
    <row r="15" spans="1:46">
      <c r="A15" s="222">
        <v>403587</v>
      </c>
      <c r="B15" s="222" t="s">
        <v>470</v>
      </c>
      <c r="L15" s="222" t="s">
        <v>166</v>
      </c>
      <c r="P15" s="222" t="s">
        <v>164</v>
      </c>
      <c r="Q15" s="222" t="s">
        <v>164</v>
      </c>
      <c r="R15" s="222" t="s">
        <v>165</v>
      </c>
      <c r="W15" s="222" t="s">
        <v>165</v>
      </c>
      <c r="AS15" s="222" t="s">
        <v>3454</v>
      </c>
      <c r="AT15" s="222">
        <v>403587</v>
      </c>
    </row>
    <row r="16" spans="1:46">
      <c r="A16" s="222">
        <v>403589</v>
      </c>
      <c r="B16" s="222" t="s">
        <v>470</v>
      </c>
      <c r="J16" s="222" t="s">
        <v>164</v>
      </c>
      <c r="N16" s="222" t="s">
        <v>165</v>
      </c>
      <c r="O16" s="222" t="s">
        <v>166</v>
      </c>
      <c r="R16" s="222" t="s">
        <v>165</v>
      </c>
      <c r="T16" s="222" t="s">
        <v>165</v>
      </c>
      <c r="U16" s="222" t="s">
        <v>165</v>
      </c>
      <c r="V16" s="222" t="s">
        <v>165</v>
      </c>
      <c r="W16" s="222" t="s">
        <v>165</v>
      </c>
      <c r="AS16" s="222" t="s">
        <v>3454</v>
      </c>
      <c r="AT16" s="222">
        <v>403589</v>
      </c>
    </row>
    <row r="17" spans="1:46">
      <c r="A17" s="222">
        <v>403858</v>
      </c>
      <c r="B17" s="222" t="s">
        <v>361</v>
      </c>
      <c r="D17" s="222" t="s">
        <v>166</v>
      </c>
      <c r="I17" s="222" t="s">
        <v>164</v>
      </c>
      <c r="J17" s="222" t="s">
        <v>165</v>
      </c>
      <c r="L17" s="222" t="s">
        <v>165</v>
      </c>
      <c r="N17" s="222" t="s">
        <v>165</v>
      </c>
      <c r="O17" s="222" t="s">
        <v>165</v>
      </c>
      <c r="P17" s="222" t="s">
        <v>165</v>
      </c>
      <c r="Q17" s="222" t="s">
        <v>165</v>
      </c>
      <c r="R17" s="222" t="s">
        <v>165</v>
      </c>
      <c r="AS17" s="222" t="s">
        <v>3454</v>
      </c>
      <c r="AT17" s="222">
        <v>403858</v>
      </c>
    </row>
    <row r="18" spans="1:46">
      <c r="A18" s="222">
        <v>404235</v>
      </c>
      <c r="B18" s="222" t="s">
        <v>470</v>
      </c>
      <c r="G18" s="222" t="s">
        <v>164</v>
      </c>
      <c r="J18" s="222" t="s">
        <v>164</v>
      </c>
      <c r="L18" s="222" t="s">
        <v>164</v>
      </c>
      <c r="M18" s="222" t="s">
        <v>164</v>
      </c>
      <c r="N18" s="222" t="s">
        <v>166</v>
      </c>
      <c r="R18" s="222" t="s">
        <v>165</v>
      </c>
      <c r="T18" s="222" t="s">
        <v>165</v>
      </c>
      <c r="U18" s="222" t="s">
        <v>165</v>
      </c>
      <c r="V18" s="222" t="s">
        <v>165</v>
      </c>
      <c r="W18" s="222" t="s">
        <v>165</v>
      </c>
      <c r="X18" s="222" t="s">
        <v>165</v>
      </c>
      <c r="AS18" s="222" t="s">
        <v>3454</v>
      </c>
      <c r="AT18" s="222">
        <v>404235</v>
      </c>
    </row>
    <row r="19" spans="1:46">
      <c r="A19" s="222">
        <v>404359</v>
      </c>
      <c r="B19" s="222" t="s">
        <v>470</v>
      </c>
      <c r="H19" s="222" t="s">
        <v>165</v>
      </c>
      <c r="I19" s="222" t="s">
        <v>164</v>
      </c>
      <c r="N19" s="222" t="s">
        <v>165</v>
      </c>
      <c r="P19" s="222" t="s">
        <v>164</v>
      </c>
      <c r="R19" s="222" t="s">
        <v>166</v>
      </c>
      <c r="S19" s="222" t="s">
        <v>165</v>
      </c>
      <c r="T19" s="222" t="s">
        <v>165</v>
      </c>
      <c r="U19" s="222" t="s">
        <v>165</v>
      </c>
      <c r="W19" s="222" t="s">
        <v>164</v>
      </c>
      <c r="AS19" s="222" t="s">
        <v>3454</v>
      </c>
      <c r="AT19" s="222">
        <v>404359</v>
      </c>
    </row>
    <row r="20" spans="1:46">
      <c r="A20" s="222">
        <v>404912</v>
      </c>
      <c r="B20" s="222" t="s">
        <v>470</v>
      </c>
      <c r="D20" s="222" t="s">
        <v>166</v>
      </c>
      <c r="I20" s="222" t="s">
        <v>164</v>
      </c>
      <c r="J20" s="222" t="s">
        <v>164</v>
      </c>
      <c r="L20" s="222" t="s">
        <v>165</v>
      </c>
      <c r="N20" s="222" t="s">
        <v>165</v>
      </c>
      <c r="P20" s="222" t="s">
        <v>166</v>
      </c>
      <c r="Q20" s="222" t="s">
        <v>164</v>
      </c>
      <c r="R20" s="222" t="s">
        <v>165</v>
      </c>
      <c r="T20" s="222" t="s">
        <v>166</v>
      </c>
      <c r="U20" s="222" t="s">
        <v>164</v>
      </c>
      <c r="V20" s="222" t="s">
        <v>164</v>
      </c>
      <c r="W20" s="222" t="s">
        <v>166</v>
      </c>
      <c r="X20" s="222" t="s">
        <v>165</v>
      </c>
      <c r="AS20" s="222" t="s">
        <v>3454</v>
      </c>
      <c r="AT20" s="222">
        <v>404912</v>
      </c>
    </row>
    <row r="21" spans="1:46">
      <c r="A21" s="222">
        <v>404981</v>
      </c>
      <c r="B21" s="222" t="s">
        <v>470</v>
      </c>
      <c r="K21" s="222" t="s">
        <v>164</v>
      </c>
      <c r="L21" s="222" t="s">
        <v>165</v>
      </c>
      <c r="P21" s="222" t="s">
        <v>166</v>
      </c>
      <c r="Q21" s="222" t="s">
        <v>164</v>
      </c>
      <c r="R21" s="222" t="s">
        <v>165</v>
      </c>
      <c r="U21" s="222" t="s">
        <v>165</v>
      </c>
      <c r="W21" s="222" t="s">
        <v>165</v>
      </c>
      <c r="X21" s="222" t="s">
        <v>166</v>
      </c>
      <c r="AS21" s="222" t="s">
        <v>3454</v>
      </c>
      <c r="AT21" s="222">
        <v>404981</v>
      </c>
    </row>
    <row r="22" spans="1:46">
      <c r="A22" s="222">
        <v>405909</v>
      </c>
      <c r="B22" s="222" t="s">
        <v>470</v>
      </c>
      <c r="D22" s="222" t="s">
        <v>165</v>
      </c>
      <c r="G22" s="222" t="s">
        <v>165</v>
      </c>
      <c r="Q22" s="222" t="s">
        <v>166</v>
      </c>
      <c r="R22" s="222" t="s">
        <v>166</v>
      </c>
      <c r="T22" s="222" t="s">
        <v>164</v>
      </c>
      <c r="AS22" s="222" t="s">
        <v>3454</v>
      </c>
      <c r="AT22" s="222">
        <v>405909</v>
      </c>
    </row>
    <row r="23" spans="1:46">
      <c r="A23" s="222">
        <v>406300</v>
      </c>
      <c r="B23" s="222" t="s">
        <v>361</v>
      </c>
      <c r="E23" s="222" t="s">
        <v>164</v>
      </c>
      <c r="I23" s="222" t="s">
        <v>164</v>
      </c>
      <c r="K23" s="222" t="s">
        <v>165</v>
      </c>
      <c r="M23" s="222" t="s">
        <v>164</v>
      </c>
      <c r="N23" s="222" t="s">
        <v>165</v>
      </c>
      <c r="O23" s="222" t="s">
        <v>165</v>
      </c>
      <c r="P23" s="222" t="s">
        <v>165</v>
      </c>
      <c r="Q23" s="222" t="s">
        <v>165</v>
      </c>
      <c r="R23" s="222" t="s">
        <v>165</v>
      </c>
      <c r="AS23" s="222" t="s">
        <v>3454</v>
      </c>
      <c r="AT23" s="222">
        <v>406300</v>
      </c>
    </row>
    <row r="24" spans="1:46">
      <c r="A24" s="222">
        <v>406628</v>
      </c>
      <c r="B24" s="222" t="s">
        <v>470</v>
      </c>
      <c r="K24" s="222" t="s">
        <v>164</v>
      </c>
      <c r="L24" s="222" t="s">
        <v>164</v>
      </c>
      <c r="P24" s="222" t="s">
        <v>164</v>
      </c>
      <c r="Q24" s="222" t="s">
        <v>164</v>
      </c>
      <c r="R24" s="222" t="s">
        <v>165</v>
      </c>
      <c r="T24" s="222" t="s">
        <v>165</v>
      </c>
      <c r="U24" s="222" t="s">
        <v>165</v>
      </c>
      <c r="V24" s="222" t="s">
        <v>165</v>
      </c>
      <c r="W24" s="222" t="s">
        <v>165</v>
      </c>
      <c r="X24" s="222" t="s">
        <v>165</v>
      </c>
      <c r="AS24" s="222" t="s">
        <v>3454</v>
      </c>
      <c r="AT24" s="222">
        <v>406628</v>
      </c>
    </row>
    <row r="25" spans="1:46">
      <c r="A25" s="222">
        <v>406636</v>
      </c>
      <c r="B25" s="222" t="s">
        <v>470</v>
      </c>
      <c r="D25" s="222" t="s">
        <v>164</v>
      </c>
      <c r="I25" s="222" t="s">
        <v>164</v>
      </c>
      <c r="L25" s="222" t="s">
        <v>164</v>
      </c>
      <c r="N25" s="222" t="s">
        <v>165</v>
      </c>
      <c r="P25" s="222" t="s">
        <v>164</v>
      </c>
      <c r="Q25" s="222" t="s">
        <v>164</v>
      </c>
      <c r="R25" s="222" t="s">
        <v>164</v>
      </c>
      <c r="T25" s="222" t="s">
        <v>165</v>
      </c>
      <c r="U25" s="222" t="s">
        <v>164</v>
      </c>
      <c r="V25" s="222" t="s">
        <v>166</v>
      </c>
      <c r="W25" s="222" t="s">
        <v>166</v>
      </c>
      <c r="X25" s="222" t="s">
        <v>166</v>
      </c>
      <c r="AS25" s="222" t="s">
        <v>3454</v>
      </c>
      <c r="AT25" s="222">
        <v>406636</v>
      </c>
    </row>
    <row r="26" spans="1:46">
      <c r="A26" s="222">
        <v>406772</v>
      </c>
      <c r="B26" s="222" t="s">
        <v>470</v>
      </c>
      <c r="N26" s="222" t="s">
        <v>164</v>
      </c>
      <c r="O26" s="222" t="s">
        <v>165</v>
      </c>
      <c r="P26" s="222" t="s">
        <v>164</v>
      </c>
      <c r="Q26" s="222" t="s">
        <v>164</v>
      </c>
      <c r="T26" s="222" t="s">
        <v>165</v>
      </c>
      <c r="U26" s="222" t="s">
        <v>164</v>
      </c>
      <c r="W26" s="222" t="s">
        <v>166</v>
      </c>
      <c r="AS26" s="222" t="s">
        <v>3454</v>
      </c>
      <c r="AT26" s="222">
        <v>406772</v>
      </c>
    </row>
    <row r="27" spans="1:46">
      <c r="A27" s="222">
        <v>406823</v>
      </c>
      <c r="B27" s="222" t="s">
        <v>470</v>
      </c>
      <c r="J27" s="222" t="s">
        <v>164</v>
      </c>
      <c r="O27" s="222" t="s">
        <v>164</v>
      </c>
      <c r="P27" s="222" t="s">
        <v>165</v>
      </c>
      <c r="Q27" s="222" t="s">
        <v>165</v>
      </c>
      <c r="R27" s="222" t="s">
        <v>164</v>
      </c>
      <c r="T27" s="222" t="s">
        <v>165</v>
      </c>
      <c r="U27" s="222" t="s">
        <v>165</v>
      </c>
      <c r="V27" s="222" t="s">
        <v>165</v>
      </c>
      <c r="W27" s="222" t="s">
        <v>165</v>
      </c>
      <c r="AS27" s="222" t="s">
        <v>3454</v>
      </c>
      <c r="AT27" s="222">
        <v>406823</v>
      </c>
    </row>
    <row r="28" spans="1:46">
      <c r="A28" s="222">
        <v>407008</v>
      </c>
      <c r="B28" s="222" t="s">
        <v>470</v>
      </c>
      <c r="G28" s="222" t="s">
        <v>164</v>
      </c>
      <c r="J28" s="222" t="s">
        <v>164</v>
      </c>
      <c r="L28" s="222" t="s">
        <v>165</v>
      </c>
      <c r="O28" s="222" t="s">
        <v>164</v>
      </c>
      <c r="P28" s="222" t="s">
        <v>166</v>
      </c>
      <c r="R28" s="222" t="s">
        <v>165</v>
      </c>
      <c r="T28" s="222" t="s">
        <v>166</v>
      </c>
      <c r="U28" s="222" t="s">
        <v>166</v>
      </c>
      <c r="V28" s="222" t="s">
        <v>164</v>
      </c>
      <c r="W28" s="222" t="s">
        <v>165</v>
      </c>
      <c r="X28" s="222" t="s">
        <v>164</v>
      </c>
      <c r="AS28" s="222" t="s">
        <v>3454</v>
      </c>
      <c r="AT28" s="222">
        <v>407008</v>
      </c>
    </row>
    <row r="29" spans="1:46">
      <c r="A29" s="222">
        <v>407117</v>
      </c>
      <c r="B29" s="222" t="s">
        <v>470</v>
      </c>
      <c r="I29" s="222" t="s">
        <v>164</v>
      </c>
      <c r="N29" s="222" t="s">
        <v>164</v>
      </c>
      <c r="P29" s="222" t="s">
        <v>164</v>
      </c>
      <c r="Q29" s="222" t="s">
        <v>164</v>
      </c>
      <c r="R29" s="222" t="s">
        <v>165</v>
      </c>
      <c r="T29" s="222" t="s">
        <v>166</v>
      </c>
      <c r="U29" s="222" t="s">
        <v>164</v>
      </c>
      <c r="V29" s="222" t="s">
        <v>165</v>
      </c>
      <c r="W29" s="222" t="s">
        <v>165</v>
      </c>
      <c r="X29" s="222" t="s">
        <v>165</v>
      </c>
      <c r="AS29" s="222" t="s">
        <v>3454</v>
      </c>
      <c r="AT29" s="222">
        <v>407117</v>
      </c>
    </row>
    <row r="30" spans="1:46">
      <c r="A30" s="222">
        <v>407211</v>
      </c>
      <c r="B30" s="222" t="s">
        <v>498</v>
      </c>
      <c r="L30" s="222" t="s">
        <v>166</v>
      </c>
      <c r="R30" s="222" t="s">
        <v>166</v>
      </c>
      <c r="U30" s="222" t="s">
        <v>164</v>
      </c>
      <c r="X30" s="222" t="s">
        <v>164</v>
      </c>
      <c r="Y30" s="222" t="s">
        <v>165</v>
      </c>
      <c r="Z30" s="222" t="s">
        <v>165</v>
      </c>
      <c r="AA30" s="222" t="s">
        <v>165</v>
      </c>
      <c r="AB30" s="222" t="s">
        <v>165</v>
      </c>
      <c r="AC30" s="222" t="s">
        <v>165</v>
      </c>
      <c r="AS30" s="222" t="s">
        <v>3454</v>
      </c>
      <c r="AT30" s="222">
        <v>407211</v>
      </c>
    </row>
    <row r="31" spans="1:46">
      <c r="A31" s="222">
        <v>407226</v>
      </c>
      <c r="B31" s="222" t="s">
        <v>470</v>
      </c>
      <c r="I31" s="222" t="s">
        <v>164</v>
      </c>
      <c r="J31" s="222" t="s">
        <v>164</v>
      </c>
      <c r="N31" s="222" t="s">
        <v>164</v>
      </c>
      <c r="O31" s="222" t="s">
        <v>165</v>
      </c>
      <c r="P31" s="222" t="s">
        <v>165</v>
      </c>
      <c r="Q31" s="222" t="s">
        <v>164</v>
      </c>
      <c r="R31" s="222" t="s">
        <v>165</v>
      </c>
      <c r="T31" s="222" t="s">
        <v>165</v>
      </c>
      <c r="U31" s="222" t="s">
        <v>165</v>
      </c>
      <c r="V31" s="222" t="s">
        <v>165</v>
      </c>
      <c r="W31" s="222" t="s">
        <v>164</v>
      </c>
      <c r="X31" s="222" t="s">
        <v>165</v>
      </c>
      <c r="AS31" s="222" t="s">
        <v>3454</v>
      </c>
      <c r="AT31" s="222">
        <v>407226</v>
      </c>
    </row>
    <row r="32" spans="1:46">
      <c r="A32" s="222">
        <v>407286</v>
      </c>
      <c r="B32" s="222" t="s">
        <v>470</v>
      </c>
      <c r="L32" s="222" t="s">
        <v>164</v>
      </c>
      <c r="P32" s="222" t="s">
        <v>164</v>
      </c>
      <c r="R32" s="222" t="s">
        <v>164</v>
      </c>
      <c r="T32" s="222" t="s">
        <v>164</v>
      </c>
      <c r="U32" s="222" t="s">
        <v>164</v>
      </c>
      <c r="W32" s="222" t="s">
        <v>166</v>
      </c>
      <c r="X32" s="222" t="s">
        <v>164</v>
      </c>
      <c r="AS32" s="222" t="s">
        <v>3454</v>
      </c>
      <c r="AT32" s="222">
        <v>407286</v>
      </c>
    </row>
    <row r="33" spans="1:46">
      <c r="A33" s="222">
        <v>407525</v>
      </c>
      <c r="B33" s="222" t="s">
        <v>470</v>
      </c>
      <c r="I33" s="222" t="s">
        <v>164</v>
      </c>
      <c r="R33" s="222" t="s">
        <v>164</v>
      </c>
      <c r="T33" s="222" t="s">
        <v>164</v>
      </c>
      <c r="U33" s="222" t="s">
        <v>165</v>
      </c>
      <c r="V33" s="222" t="s">
        <v>164</v>
      </c>
      <c r="X33" s="222" t="s">
        <v>164</v>
      </c>
      <c r="AS33" s="222" t="s">
        <v>3454</v>
      </c>
      <c r="AT33" s="222">
        <v>407525</v>
      </c>
    </row>
    <row r="34" spans="1:46">
      <c r="A34" s="222">
        <v>407739</v>
      </c>
      <c r="B34" s="222" t="s">
        <v>470</v>
      </c>
      <c r="G34" s="222" t="s">
        <v>166</v>
      </c>
      <c r="K34" s="222" t="s">
        <v>164</v>
      </c>
      <c r="L34" s="222" t="s">
        <v>164</v>
      </c>
      <c r="P34" s="222" t="s">
        <v>164</v>
      </c>
      <c r="R34" s="222" t="s">
        <v>165</v>
      </c>
      <c r="U34" s="222" t="s">
        <v>164</v>
      </c>
      <c r="V34" s="222" t="s">
        <v>164</v>
      </c>
      <c r="AS34" s="222" t="s">
        <v>3454</v>
      </c>
      <c r="AT34" s="222">
        <v>407739</v>
      </c>
    </row>
    <row r="35" spans="1:46">
      <c r="A35" s="222">
        <v>408009</v>
      </c>
      <c r="B35" s="222" t="s">
        <v>470</v>
      </c>
      <c r="J35" s="222" t="s">
        <v>164</v>
      </c>
      <c r="L35" s="222" t="s">
        <v>165</v>
      </c>
      <c r="N35" s="222" t="s">
        <v>166</v>
      </c>
      <c r="O35" s="222" t="s">
        <v>166</v>
      </c>
      <c r="P35" s="222" t="s">
        <v>165</v>
      </c>
      <c r="R35" s="222" t="s">
        <v>165</v>
      </c>
      <c r="T35" s="222" t="s">
        <v>165</v>
      </c>
      <c r="U35" s="222" t="s">
        <v>165</v>
      </c>
      <c r="V35" s="222" t="s">
        <v>165</v>
      </c>
      <c r="W35" s="222" t="s">
        <v>165</v>
      </c>
      <c r="X35" s="222" t="s">
        <v>166</v>
      </c>
      <c r="AS35" s="222" t="s">
        <v>3454</v>
      </c>
      <c r="AT35" s="222">
        <v>408009</v>
      </c>
    </row>
    <row r="36" spans="1:46">
      <c r="A36" s="222">
        <v>408185</v>
      </c>
      <c r="B36" s="222" t="s">
        <v>470</v>
      </c>
      <c r="E36" s="222" t="s">
        <v>165</v>
      </c>
      <c r="F36" s="222" t="s">
        <v>165</v>
      </c>
      <c r="J36" s="222" t="s">
        <v>165</v>
      </c>
      <c r="K36" s="222" t="s">
        <v>165</v>
      </c>
      <c r="N36" s="222" t="s">
        <v>165</v>
      </c>
      <c r="O36" s="222" t="s">
        <v>165</v>
      </c>
      <c r="R36" s="222" t="s">
        <v>165</v>
      </c>
      <c r="T36" s="222" t="s">
        <v>165</v>
      </c>
      <c r="U36" s="222" t="s">
        <v>165</v>
      </c>
      <c r="V36" s="222" t="s">
        <v>165</v>
      </c>
      <c r="W36" s="222" t="s">
        <v>165</v>
      </c>
      <c r="AS36" s="222" t="s">
        <v>3454</v>
      </c>
      <c r="AT36" s="222">
        <v>408185</v>
      </c>
    </row>
    <row r="37" spans="1:46">
      <c r="A37" s="222">
        <v>408349</v>
      </c>
      <c r="B37" s="222" t="s">
        <v>470</v>
      </c>
      <c r="L37" s="222" t="s">
        <v>166</v>
      </c>
      <c r="R37" s="222" t="s">
        <v>165</v>
      </c>
      <c r="T37" s="222" t="s">
        <v>164</v>
      </c>
      <c r="U37" s="222" t="s">
        <v>164</v>
      </c>
      <c r="W37" s="222" t="s">
        <v>165</v>
      </c>
      <c r="AS37" s="222" t="s">
        <v>3454</v>
      </c>
      <c r="AT37" s="222">
        <v>408349</v>
      </c>
    </row>
    <row r="38" spans="1:46">
      <c r="A38" s="222">
        <v>408477</v>
      </c>
      <c r="B38" s="222" t="s">
        <v>470</v>
      </c>
      <c r="I38" s="222" t="s">
        <v>164</v>
      </c>
      <c r="J38" s="222" t="s">
        <v>164</v>
      </c>
      <c r="L38" s="222" t="s">
        <v>164</v>
      </c>
      <c r="N38" s="222" t="s">
        <v>166</v>
      </c>
      <c r="O38" s="222" t="s">
        <v>166</v>
      </c>
      <c r="P38" s="222" t="s">
        <v>164</v>
      </c>
      <c r="Q38" s="222" t="s">
        <v>164</v>
      </c>
      <c r="R38" s="222" t="s">
        <v>165</v>
      </c>
      <c r="T38" s="222" t="s">
        <v>165</v>
      </c>
      <c r="U38" s="222" t="s">
        <v>166</v>
      </c>
      <c r="V38" s="222" t="s">
        <v>165</v>
      </c>
      <c r="W38" s="222" t="s">
        <v>166</v>
      </c>
      <c r="X38" s="222" t="s">
        <v>165</v>
      </c>
      <c r="AS38" s="222" t="s">
        <v>3454</v>
      </c>
      <c r="AT38" s="222">
        <v>408477</v>
      </c>
    </row>
    <row r="39" spans="1:46">
      <c r="A39" s="222">
        <v>408584</v>
      </c>
      <c r="B39" s="222" t="s">
        <v>470</v>
      </c>
      <c r="N39" s="222" t="s">
        <v>164</v>
      </c>
      <c r="O39" s="222" t="s">
        <v>164</v>
      </c>
      <c r="R39" s="222" t="s">
        <v>164</v>
      </c>
      <c r="T39" s="222" t="s">
        <v>166</v>
      </c>
      <c r="U39" s="222" t="s">
        <v>166</v>
      </c>
      <c r="V39" s="222" t="s">
        <v>166</v>
      </c>
      <c r="W39" s="222" t="s">
        <v>166</v>
      </c>
      <c r="AS39" s="222" t="s">
        <v>3454</v>
      </c>
      <c r="AT39" s="222">
        <v>408584</v>
      </c>
    </row>
    <row r="40" spans="1:46">
      <c r="A40" s="222">
        <v>408684</v>
      </c>
      <c r="B40" s="222" t="s">
        <v>470</v>
      </c>
      <c r="I40" s="222" t="s">
        <v>164</v>
      </c>
      <c r="K40" s="222" t="s">
        <v>164</v>
      </c>
      <c r="L40" s="222" t="s">
        <v>164</v>
      </c>
      <c r="N40" s="222" t="s">
        <v>165</v>
      </c>
      <c r="Q40" s="222" t="s">
        <v>166</v>
      </c>
      <c r="R40" s="222" t="s">
        <v>165</v>
      </c>
      <c r="T40" s="222" t="s">
        <v>165</v>
      </c>
      <c r="U40" s="222" t="s">
        <v>164</v>
      </c>
      <c r="W40" s="222" t="s">
        <v>166</v>
      </c>
      <c r="X40" s="222" t="s">
        <v>166</v>
      </c>
      <c r="AS40" s="222" t="s">
        <v>3454</v>
      </c>
      <c r="AT40" s="222">
        <v>408684</v>
      </c>
    </row>
    <row r="41" spans="1:46">
      <c r="A41" s="222">
        <v>409159</v>
      </c>
      <c r="B41" s="222" t="s">
        <v>470</v>
      </c>
      <c r="J41" s="222" t="s">
        <v>164</v>
      </c>
      <c r="K41" s="222" t="s">
        <v>164</v>
      </c>
      <c r="L41" s="222" t="s">
        <v>165</v>
      </c>
      <c r="R41" s="222" t="s">
        <v>165</v>
      </c>
      <c r="S41" s="222" t="s">
        <v>164</v>
      </c>
      <c r="T41" s="222" t="s">
        <v>164</v>
      </c>
      <c r="AS41" s="222" t="s">
        <v>3454</v>
      </c>
      <c r="AT41" s="222">
        <v>409159</v>
      </c>
    </row>
    <row r="42" spans="1:46">
      <c r="A42" s="222">
        <v>409168</v>
      </c>
      <c r="B42" s="222" t="s">
        <v>470</v>
      </c>
      <c r="D42" s="222" t="s">
        <v>166</v>
      </c>
      <c r="I42" s="222" t="s">
        <v>165</v>
      </c>
      <c r="J42" s="222" t="s">
        <v>164</v>
      </c>
      <c r="R42" s="222" t="s">
        <v>164</v>
      </c>
      <c r="T42" s="222" t="s">
        <v>165</v>
      </c>
      <c r="U42" s="222" t="s">
        <v>164</v>
      </c>
      <c r="W42" s="222" t="s">
        <v>166</v>
      </c>
      <c r="X42" s="222" t="s">
        <v>165</v>
      </c>
      <c r="AS42" s="222" t="s">
        <v>3454</v>
      </c>
      <c r="AT42" s="222">
        <v>409168</v>
      </c>
    </row>
    <row r="43" spans="1:46">
      <c r="A43" s="222">
        <v>409411</v>
      </c>
      <c r="B43" s="222" t="s">
        <v>470</v>
      </c>
      <c r="H43" s="222" t="s">
        <v>164</v>
      </c>
      <c r="I43" s="222" t="s">
        <v>164</v>
      </c>
      <c r="L43" s="222" t="s">
        <v>164</v>
      </c>
      <c r="N43" s="222" t="s">
        <v>164</v>
      </c>
      <c r="P43" s="222" t="s">
        <v>166</v>
      </c>
      <c r="R43" s="222" t="s">
        <v>166</v>
      </c>
      <c r="S43" s="222" t="s">
        <v>164</v>
      </c>
      <c r="T43" s="222" t="s">
        <v>165</v>
      </c>
      <c r="W43" s="222" t="s">
        <v>165</v>
      </c>
      <c r="X43" s="222" t="s">
        <v>164</v>
      </c>
      <c r="AS43" s="222" t="s">
        <v>3454</v>
      </c>
      <c r="AT43" s="222">
        <v>409411</v>
      </c>
    </row>
    <row r="44" spans="1:46">
      <c r="A44" s="222">
        <v>409562</v>
      </c>
      <c r="B44" s="222" t="s">
        <v>470</v>
      </c>
      <c r="D44" s="222" t="s">
        <v>164</v>
      </c>
      <c r="J44" s="222" t="s">
        <v>164</v>
      </c>
      <c r="L44" s="222" t="s">
        <v>164</v>
      </c>
      <c r="N44" s="222" t="s">
        <v>164</v>
      </c>
      <c r="R44" s="222" t="s">
        <v>164</v>
      </c>
      <c r="T44" s="222" t="s">
        <v>164</v>
      </c>
      <c r="AS44" s="222" t="s">
        <v>3454</v>
      </c>
      <c r="AT44" s="222">
        <v>409562</v>
      </c>
    </row>
    <row r="45" spans="1:46">
      <c r="A45" s="222">
        <v>409693</v>
      </c>
      <c r="B45" s="222" t="s">
        <v>470</v>
      </c>
      <c r="D45" s="222" t="s">
        <v>164</v>
      </c>
      <c r="I45" s="222" t="s">
        <v>164</v>
      </c>
      <c r="P45" s="222" t="s">
        <v>164</v>
      </c>
      <c r="R45" s="222" t="s">
        <v>164</v>
      </c>
      <c r="T45" s="222" t="s">
        <v>165</v>
      </c>
      <c r="W45" s="222" t="s">
        <v>165</v>
      </c>
      <c r="X45" s="222" t="s">
        <v>165</v>
      </c>
      <c r="AS45" s="222" t="s">
        <v>3454</v>
      </c>
      <c r="AT45" s="222">
        <v>409693</v>
      </c>
    </row>
    <row r="46" spans="1:46">
      <c r="A46" s="222">
        <v>409873</v>
      </c>
      <c r="B46" s="222" t="s">
        <v>470</v>
      </c>
      <c r="D46" s="222" t="s">
        <v>165</v>
      </c>
      <c r="I46" s="222" t="s">
        <v>164</v>
      </c>
      <c r="J46" s="222" t="s">
        <v>164</v>
      </c>
      <c r="N46" s="222" t="s">
        <v>165</v>
      </c>
      <c r="P46" s="222" t="s">
        <v>165</v>
      </c>
      <c r="S46" s="222" t="s">
        <v>165</v>
      </c>
      <c r="T46" s="222" t="s">
        <v>165</v>
      </c>
      <c r="U46" s="222" t="s">
        <v>164</v>
      </c>
      <c r="V46" s="222" t="s">
        <v>164</v>
      </c>
      <c r="W46" s="222" t="s">
        <v>165</v>
      </c>
      <c r="X46" s="222" t="s">
        <v>165</v>
      </c>
      <c r="AS46" s="222" t="s">
        <v>3454</v>
      </c>
      <c r="AT46" s="222">
        <v>409873</v>
      </c>
    </row>
    <row r="47" spans="1:46">
      <c r="A47" s="222">
        <v>409897</v>
      </c>
      <c r="B47" s="222" t="s">
        <v>470</v>
      </c>
      <c r="G47" s="222" t="s">
        <v>166</v>
      </c>
      <c r="I47" s="222" t="s">
        <v>166</v>
      </c>
      <c r="L47" s="222" t="s">
        <v>165</v>
      </c>
      <c r="M47" s="222" t="s">
        <v>165</v>
      </c>
      <c r="N47" s="222" t="s">
        <v>166</v>
      </c>
      <c r="P47" s="222" t="s">
        <v>165</v>
      </c>
      <c r="Q47" s="222" t="s">
        <v>166</v>
      </c>
      <c r="R47" s="222" t="s">
        <v>166</v>
      </c>
      <c r="S47" s="222" t="s">
        <v>166</v>
      </c>
      <c r="T47" s="222" t="s">
        <v>164</v>
      </c>
      <c r="U47" s="222" t="s">
        <v>166</v>
      </c>
      <c r="W47" s="222" t="s">
        <v>166</v>
      </c>
      <c r="X47" s="222" t="s">
        <v>166</v>
      </c>
      <c r="AS47" s="222" t="s">
        <v>3454</v>
      </c>
      <c r="AT47" s="222">
        <v>409897</v>
      </c>
    </row>
    <row r="48" spans="1:46">
      <c r="A48" s="222">
        <v>409918</v>
      </c>
      <c r="B48" s="222" t="s">
        <v>470</v>
      </c>
      <c r="H48" s="222" t="s">
        <v>165</v>
      </c>
      <c r="L48" s="222" t="s">
        <v>164</v>
      </c>
      <c r="M48" s="222" t="s">
        <v>164</v>
      </c>
      <c r="P48" s="222" t="s">
        <v>164</v>
      </c>
      <c r="R48" s="222" t="s">
        <v>164</v>
      </c>
      <c r="V48" s="222" t="s">
        <v>164</v>
      </c>
      <c r="W48" s="222" t="s">
        <v>164</v>
      </c>
      <c r="X48" s="222" t="s">
        <v>164</v>
      </c>
      <c r="AS48" s="222" t="s">
        <v>3454</v>
      </c>
      <c r="AT48" s="222">
        <v>409918</v>
      </c>
    </row>
    <row r="49" spans="1:46">
      <c r="A49" s="222">
        <v>410040</v>
      </c>
      <c r="B49" s="222" t="s">
        <v>470</v>
      </c>
      <c r="L49" s="222" t="s">
        <v>166</v>
      </c>
      <c r="O49" s="222" t="s">
        <v>166</v>
      </c>
      <c r="R49" s="222" t="s">
        <v>165</v>
      </c>
      <c r="S49" s="222" t="s">
        <v>165</v>
      </c>
      <c r="T49" s="222" t="s">
        <v>166</v>
      </c>
      <c r="U49" s="222" t="s">
        <v>166</v>
      </c>
      <c r="V49" s="222" t="s">
        <v>166</v>
      </c>
      <c r="W49" s="222" t="s">
        <v>165</v>
      </c>
      <c r="AS49" s="222" t="s">
        <v>3454</v>
      </c>
      <c r="AT49" s="222">
        <v>410040</v>
      </c>
    </row>
    <row r="50" spans="1:46">
      <c r="A50" s="222">
        <v>410249</v>
      </c>
      <c r="B50" s="222" t="s">
        <v>470</v>
      </c>
      <c r="L50" s="222" t="s">
        <v>164</v>
      </c>
      <c r="R50" s="222" t="s">
        <v>165</v>
      </c>
      <c r="S50" s="222" t="s">
        <v>165</v>
      </c>
      <c r="T50" s="222" t="s">
        <v>165</v>
      </c>
      <c r="U50" s="222" t="s">
        <v>165</v>
      </c>
      <c r="V50" s="222" t="s">
        <v>165</v>
      </c>
      <c r="W50" s="222" t="s">
        <v>165</v>
      </c>
      <c r="X50" s="222" t="s">
        <v>165</v>
      </c>
      <c r="AS50" s="222" t="s">
        <v>3454</v>
      </c>
      <c r="AT50" s="222">
        <v>410249</v>
      </c>
    </row>
    <row r="51" spans="1:46">
      <c r="A51" s="222">
        <v>410261</v>
      </c>
      <c r="B51" s="222" t="s">
        <v>470</v>
      </c>
      <c r="D51" s="222" t="s">
        <v>166</v>
      </c>
      <c r="J51" s="222" t="s">
        <v>165</v>
      </c>
      <c r="L51" s="222" t="s">
        <v>165</v>
      </c>
      <c r="R51" s="222" t="s">
        <v>164</v>
      </c>
      <c r="T51" s="222" t="s">
        <v>164</v>
      </c>
      <c r="U51" s="222" t="s">
        <v>164</v>
      </c>
      <c r="V51" s="222" t="s">
        <v>164</v>
      </c>
      <c r="W51" s="222" t="s">
        <v>164</v>
      </c>
      <c r="X51" s="222" t="s">
        <v>165</v>
      </c>
      <c r="AS51" s="222" t="s">
        <v>3454</v>
      </c>
      <c r="AT51" s="222">
        <v>410261</v>
      </c>
    </row>
    <row r="52" spans="1:46">
      <c r="A52" s="222">
        <v>410293</v>
      </c>
      <c r="B52" s="222" t="s">
        <v>470</v>
      </c>
      <c r="H52" s="222" t="s">
        <v>165</v>
      </c>
      <c r="J52" s="222" t="s">
        <v>164</v>
      </c>
      <c r="L52" s="222" t="s">
        <v>165</v>
      </c>
      <c r="R52" s="222" t="s">
        <v>165</v>
      </c>
      <c r="S52" s="222" t="s">
        <v>165</v>
      </c>
      <c r="T52" s="222" t="s">
        <v>164</v>
      </c>
      <c r="U52" s="222" t="s">
        <v>164</v>
      </c>
      <c r="V52" s="222" t="s">
        <v>166</v>
      </c>
      <c r="AS52" s="222" t="s">
        <v>3454</v>
      </c>
      <c r="AT52" s="222">
        <v>410293</v>
      </c>
    </row>
    <row r="53" spans="1:46">
      <c r="A53" s="222">
        <v>410349</v>
      </c>
      <c r="B53" s="222" t="s">
        <v>470</v>
      </c>
      <c r="H53" s="222" t="s">
        <v>165</v>
      </c>
      <c r="J53" s="222" t="s">
        <v>164</v>
      </c>
      <c r="M53" s="222" t="s">
        <v>164</v>
      </c>
      <c r="P53" s="222" t="s">
        <v>164</v>
      </c>
      <c r="R53" s="222" t="s">
        <v>164</v>
      </c>
      <c r="T53" s="222" t="s">
        <v>164</v>
      </c>
      <c r="AS53" s="222" t="s">
        <v>3454</v>
      </c>
      <c r="AT53" s="222">
        <v>410349</v>
      </c>
    </row>
    <row r="54" spans="1:46">
      <c r="A54" s="222">
        <v>410656</v>
      </c>
      <c r="B54" s="222" t="s">
        <v>470</v>
      </c>
      <c r="I54" s="222" t="s">
        <v>164</v>
      </c>
      <c r="N54" s="222" t="s">
        <v>164</v>
      </c>
      <c r="R54" s="222" t="s">
        <v>165</v>
      </c>
      <c r="T54" s="222" t="s">
        <v>165</v>
      </c>
      <c r="U54" s="222" t="s">
        <v>165</v>
      </c>
      <c r="V54" s="222" t="s">
        <v>164</v>
      </c>
      <c r="W54" s="222" t="s">
        <v>165</v>
      </c>
      <c r="X54" s="222" t="s">
        <v>165</v>
      </c>
      <c r="AS54" s="222" t="s">
        <v>3454</v>
      </c>
      <c r="AT54" s="222">
        <v>410656</v>
      </c>
    </row>
    <row r="55" spans="1:46">
      <c r="A55" s="222">
        <v>410801</v>
      </c>
      <c r="B55" s="222" t="s">
        <v>470</v>
      </c>
      <c r="E55" s="222" t="s">
        <v>164</v>
      </c>
      <c r="G55" s="222" t="s">
        <v>164</v>
      </c>
      <c r="J55" s="222" t="s">
        <v>164</v>
      </c>
      <c r="L55" s="222" t="s">
        <v>165</v>
      </c>
      <c r="O55" s="222" t="s">
        <v>165</v>
      </c>
      <c r="P55" s="222" t="s">
        <v>165</v>
      </c>
      <c r="Q55" s="222" t="s">
        <v>165</v>
      </c>
      <c r="R55" s="222" t="s">
        <v>165</v>
      </c>
      <c r="S55" s="222" t="s">
        <v>165</v>
      </c>
      <c r="V55" s="222" t="s">
        <v>166</v>
      </c>
      <c r="AS55" s="222" t="s">
        <v>3454</v>
      </c>
      <c r="AT55" s="222">
        <v>410801</v>
      </c>
    </row>
    <row r="56" spans="1:46">
      <c r="A56" s="222">
        <v>410813</v>
      </c>
      <c r="B56" s="222" t="s">
        <v>470</v>
      </c>
      <c r="K56" s="222" t="s">
        <v>164</v>
      </c>
      <c r="R56" s="222" t="s">
        <v>166</v>
      </c>
      <c r="S56" s="222" t="s">
        <v>165</v>
      </c>
      <c r="T56" s="222" t="s">
        <v>165</v>
      </c>
      <c r="U56" s="222" t="s">
        <v>165</v>
      </c>
      <c r="W56" s="222" t="s">
        <v>165</v>
      </c>
      <c r="AS56" s="222" t="s">
        <v>3454</v>
      </c>
      <c r="AT56" s="222">
        <v>410813</v>
      </c>
    </row>
    <row r="57" spans="1:46">
      <c r="A57" s="222">
        <v>410999</v>
      </c>
      <c r="B57" s="222" t="s">
        <v>470</v>
      </c>
      <c r="I57" s="222" t="s">
        <v>164</v>
      </c>
      <c r="L57" s="222" t="s">
        <v>164</v>
      </c>
      <c r="N57" s="222" t="s">
        <v>165</v>
      </c>
      <c r="P57" s="222" t="s">
        <v>165</v>
      </c>
      <c r="Q57" s="222" t="s">
        <v>165</v>
      </c>
      <c r="R57" s="222" t="s">
        <v>165</v>
      </c>
      <c r="S57" s="222" t="s">
        <v>165</v>
      </c>
      <c r="T57" s="222" t="s">
        <v>165</v>
      </c>
      <c r="U57" s="222" t="s">
        <v>165</v>
      </c>
      <c r="W57" s="222" t="s">
        <v>166</v>
      </c>
      <c r="X57" s="222" t="s">
        <v>165</v>
      </c>
      <c r="AS57" s="222" t="s">
        <v>3454</v>
      </c>
      <c r="AT57" s="222">
        <v>410999</v>
      </c>
    </row>
    <row r="58" spans="1:46">
      <c r="A58" s="222">
        <v>411146</v>
      </c>
      <c r="B58" s="222" t="s">
        <v>470</v>
      </c>
      <c r="D58" s="222" t="s">
        <v>164</v>
      </c>
      <c r="I58" s="222" t="s">
        <v>164</v>
      </c>
      <c r="L58" s="222" t="s">
        <v>166</v>
      </c>
      <c r="N58" s="222" t="s">
        <v>164</v>
      </c>
      <c r="P58" s="222" t="s">
        <v>166</v>
      </c>
      <c r="Q58" s="222" t="s">
        <v>164</v>
      </c>
      <c r="R58" s="222" t="s">
        <v>165</v>
      </c>
      <c r="S58" s="222" t="s">
        <v>165</v>
      </c>
      <c r="T58" s="222" t="s">
        <v>165</v>
      </c>
      <c r="U58" s="222" t="s">
        <v>166</v>
      </c>
      <c r="V58" s="222" t="s">
        <v>166</v>
      </c>
      <c r="W58" s="222" t="s">
        <v>166</v>
      </c>
      <c r="X58" s="222" t="s">
        <v>165</v>
      </c>
      <c r="AS58" s="222" t="s">
        <v>3454</v>
      </c>
      <c r="AT58" s="222">
        <v>411146</v>
      </c>
    </row>
    <row r="59" spans="1:46">
      <c r="A59" s="222">
        <v>411209</v>
      </c>
      <c r="B59" s="222" t="s">
        <v>470</v>
      </c>
      <c r="H59" s="222" t="s">
        <v>164</v>
      </c>
      <c r="I59" s="222" t="s">
        <v>166</v>
      </c>
      <c r="J59" s="222" t="s">
        <v>164</v>
      </c>
      <c r="M59" s="222" t="s">
        <v>164</v>
      </c>
      <c r="N59" s="222" t="s">
        <v>164</v>
      </c>
      <c r="R59" s="222" t="s">
        <v>164</v>
      </c>
      <c r="T59" s="222" t="s">
        <v>164</v>
      </c>
      <c r="U59" s="222" t="s">
        <v>164</v>
      </c>
      <c r="W59" s="222" t="s">
        <v>164</v>
      </c>
      <c r="AS59" s="222" t="s">
        <v>3454</v>
      </c>
      <c r="AT59" s="222">
        <v>411209</v>
      </c>
    </row>
    <row r="60" spans="1:46">
      <c r="A60" s="222">
        <v>411404</v>
      </c>
      <c r="B60" s="222" t="s">
        <v>470</v>
      </c>
      <c r="I60" s="222" t="s">
        <v>164</v>
      </c>
      <c r="L60" s="222" t="s">
        <v>164</v>
      </c>
      <c r="O60" s="222" t="s">
        <v>165</v>
      </c>
      <c r="P60" s="222" t="s">
        <v>164</v>
      </c>
      <c r="Q60" s="222" t="s">
        <v>166</v>
      </c>
      <c r="R60" s="222" t="s">
        <v>165</v>
      </c>
      <c r="T60" s="222" t="s">
        <v>166</v>
      </c>
      <c r="U60" s="222" t="s">
        <v>165</v>
      </c>
      <c r="V60" s="222" t="s">
        <v>165</v>
      </c>
      <c r="W60" s="222" t="s">
        <v>166</v>
      </c>
      <c r="AS60" s="222" t="s">
        <v>3454</v>
      </c>
      <c r="AT60" s="222">
        <v>411404</v>
      </c>
    </row>
    <row r="61" spans="1:46">
      <c r="A61" s="222">
        <v>411465</v>
      </c>
      <c r="B61" s="222" t="s">
        <v>470</v>
      </c>
      <c r="H61" s="222" t="s">
        <v>164</v>
      </c>
      <c r="L61" s="222" t="s">
        <v>164</v>
      </c>
      <c r="P61" s="222" t="s">
        <v>166</v>
      </c>
      <c r="Q61" s="222" t="s">
        <v>165</v>
      </c>
      <c r="R61" s="222" t="s">
        <v>165</v>
      </c>
      <c r="S61" s="222" t="s">
        <v>165</v>
      </c>
      <c r="T61" s="222" t="s">
        <v>165</v>
      </c>
      <c r="U61" s="222" t="s">
        <v>165</v>
      </c>
      <c r="V61" s="222" t="s">
        <v>165</v>
      </c>
      <c r="X61" s="222" t="s">
        <v>165</v>
      </c>
      <c r="AS61" s="222" t="s">
        <v>3454</v>
      </c>
      <c r="AT61" s="222">
        <v>411465</v>
      </c>
    </row>
    <row r="62" spans="1:46">
      <c r="A62" s="222">
        <v>411494</v>
      </c>
      <c r="B62" s="222" t="s">
        <v>470</v>
      </c>
      <c r="G62" s="222" t="s">
        <v>164</v>
      </c>
      <c r="I62" s="222" t="s">
        <v>166</v>
      </c>
      <c r="J62" s="222" t="s">
        <v>164</v>
      </c>
      <c r="L62" s="222" t="s">
        <v>164</v>
      </c>
      <c r="N62" s="222" t="s">
        <v>165</v>
      </c>
      <c r="O62" s="222" t="s">
        <v>164</v>
      </c>
      <c r="Q62" s="222" t="s">
        <v>164</v>
      </c>
      <c r="R62" s="222" t="s">
        <v>165</v>
      </c>
      <c r="S62" s="222" t="s">
        <v>164</v>
      </c>
      <c r="T62" s="222" t="s">
        <v>165</v>
      </c>
      <c r="U62" s="222" t="s">
        <v>165</v>
      </c>
      <c r="V62" s="222" t="s">
        <v>164</v>
      </c>
      <c r="W62" s="222" t="s">
        <v>165</v>
      </c>
      <c r="X62" s="222" t="s">
        <v>165</v>
      </c>
      <c r="AS62" s="222" t="s">
        <v>3454</v>
      </c>
      <c r="AT62" s="222">
        <v>411494</v>
      </c>
    </row>
    <row r="63" spans="1:46">
      <c r="A63" s="222">
        <v>411601</v>
      </c>
      <c r="B63" s="222" t="s">
        <v>470</v>
      </c>
      <c r="I63" s="222" t="s">
        <v>164</v>
      </c>
      <c r="L63" s="222" t="s">
        <v>165</v>
      </c>
      <c r="P63" s="222" t="s">
        <v>164</v>
      </c>
      <c r="R63" s="222" t="s">
        <v>166</v>
      </c>
      <c r="W63" s="222" t="s">
        <v>164</v>
      </c>
      <c r="AS63" s="222" t="s">
        <v>3454</v>
      </c>
      <c r="AT63" s="222">
        <v>411601</v>
      </c>
    </row>
    <row r="64" spans="1:46">
      <c r="A64" s="222">
        <v>411742</v>
      </c>
      <c r="B64" s="222" t="s">
        <v>470</v>
      </c>
      <c r="L64" s="222" t="s">
        <v>164</v>
      </c>
      <c r="O64" s="222" t="s">
        <v>165</v>
      </c>
      <c r="P64" s="222" t="s">
        <v>165</v>
      </c>
      <c r="Q64" s="222" t="s">
        <v>164</v>
      </c>
      <c r="R64" s="222" t="s">
        <v>165</v>
      </c>
      <c r="S64" s="222" t="s">
        <v>165</v>
      </c>
      <c r="T64" s="222" t="s">
        <v>165</v>
      </c>
      <c r="U64" s="222" t="s">
        <v>165</v>
      </c>
      <c r="V64" s="222" t="s">
        <v>165</v>
      </c>
      <c r="W64" s="222" t="s">
        <v>165</v>
      </c>
      <c r="X64" s="222" t="s">
        <v>165</v>
      </c>
      <c r="AS64" s="222" t="s">
        <v>3454</v>
      </c>
      <c r="AT64" s="222">
        <v>411742</v>
      </c>
    </row>
    <row r="65" spans="1:46">
      <c r="A65" s="222">
        <v>411799</v>
      </c>
      <c r="B65" s="222" t="s">
        <v>470</v>
      </c>
      <c r="G65" s="222" t="s">
        <v>164</v>
      </c>
      <c r="H65" s="222" t="s">
        <v>164</v>
      </c>
      <c r="L65" s="222" t="s">
        <v>164</v>
      </c>
      <c r="R65" s="222" t="s">
        <v>165</v>
      </c>
      <c r="S65" s="222" t="s">
        <v>165</v>
      </c>
      <c r="AS65" s="222" t="s">
        <v>3454</v>
      </c>
      <c r="AT65" s="222">
        <v>411799</v>
      </c>
    </row>
    <row r="66" spans="1:46">
      <c r="A66" s="222">
        <v>411849</v>
      </c>
      <c r="B66" s="222" t="s">
        <v>470</v>
      </c>
      <c r="N66" s="222" t="s">
        <v>164</v>
      </c>
      <c r="T66" s="222" t="s">
        <v>165</v>
      </c>
      <c r="U66" s="222" t="s">
        <v>164</v>
      </c>
      <c r="W66" s="222" t="s">
        <v>165</v>
      </c>
      <c r="X66" s="222" t="s">
        <v>164</v>
      </c>
      <c r="AS66" s="222" t="s">
        <v>3454</v>
      </c>
      <c r="AT66" s="222">
        <v>411849</v>
      </c>
    </row>
    <row r="67" spans="1:46">
      <c r="A67" s="222">
        <v>411934</v>
      </c>
      <c r="B67" s="222" t="s">
        <v>470</v>
      </c>
      <c r="E67" s="222" t="s">
        <v>166</v>
      </c>
      <c r="I67" s="222" t="s">
        <v>164</v>
      </c>
      <c r="J67" s="222" t="s">
        <v>165</v>
      </c>
      <c r="K67" s="222" t="s">
        <v>165</v>
      </c>
      <c r="N67" s="222" t="s">
        <v>164</v>
      </c>
      <c r="O67" s="222" t="s">
        <v>165</v>
      </c>
      <c r="P67" s="222" t="s">
        <v>164</v>
      </c>
      <c r="Q67" s="222" t="s">
        <v>166</v>
      </c>
      <c r="R67" s="222" t="s">
        <v>164</v>
      </c>
      <c r="T67" s="222" t="s">
        <v>165</v>
      </c>
      <c r="U67" s="222" t="s">
        <v>166</v>
      </c>
      <c r="V67" s="222" t="s">
        <v>165</v>
      </c>
      <c r="W67" s="222" t="s">
        <v>165</v>
      </c>
      <c r="X67" s="222" t="s">
        <v>166</v>
      </c>
      <c r="AS67" s="222" t="s">
        <v>3454</v>
      </c>
      <c r="AT67" s="222">
        <v>411934</v>
      </c>
    </row>
    <row r="68" spans="1:46">
      <c r="A68" s="222">
        <v>411990</v>
      </c>
      <c r="B68" s="222" t="s">
        <v>470</v>
      </c>
      <c r="G68" s="222" t="s">
        <v>164</v>
      </c>
      <c r="I68" s="222" t="s">
        <v>164</v>
      </c>
      <c r="L68" s="222" t="s">
        <v>164</v>
      </c>
      <c r="O68" s="222" t="s">
        <v>164</v>
      </c>
      <c r="Q68" s="222" t="s">
        <v>164</v>
      </c>
      <c r="U68" s="222" t="s">
        <v>164</v>
      </c>
      <c r="X68" s="222" t="s">
        <v>164</v>
      </c>
      <c r="AS68" s="222" t="s">
        <v>3454</v>
      </c>
      <c r="AT68" s="222">
        <v>411990</v>
      </c>
    </row>
    <row r="69" spans="1:46">
      <c r="A69" s="222">
        <v>411993</v>
      </c>
      <c r="B69" s="222" t="s">
        <v>470</v>
      </c>
      <c r="D69" s="222" t="s">
        <v>164</v>
      </c>
      <c r="J69" s="222" t="s">
        <v>164</v>
      </c>
      <c r="L69" s="222" t="s">
        <v>165</v>
      </c>
      <c r="N69" s="222" t="s">
        <v>165</v>
      </c>
      <c r="R69" s="222" t="s">
        <v>165</v>
      </c>
      <c r="T69" s="222" t="s">
        <v>165</v>
      </c>
      <c r="U69" s="222" t="s">
        <v>165</v>
      </c>
      <c r="W69" s="222" t="s">
        <v>164</v>
      </c>
      <c r="AS69" s="222" t="s">
        <v>3454</v>
      </c>
      <c r="AT69" s="222">
        <v>411993</v>
      </c>
    </row>
    <row r="70" spans="1:46">
      <c r="A70" s="222">
        <v>412083</v>
      </c>
      <c r="B70" s="222" t="s">
        <v>470</v>
      </c>
      <c r="I70" s="222" t="s">
        <v>164</v>
      </c>
      <c r="J70" s="222" t="s">
        <v>164</v>
      </c>
      <c r="N70" s="222" t="s">
        <v>165</v>
      </c>
      <c r="O70" s="222" t="s">
        <v>166</v>
      </c>
      <c r="R70" s="222" t="s">
        <v>166</v>
      </c>
      <c r="S70" s="222" t="s">
        <v>165</v>
      </c>
      <c r="T70" s="222" t="s">
        <v>165</v>
      </c>
      <c r="U70" s="222" t="s">
        <v>165</v>
      </c>
      <c r="W70" s="222" t="s">
        <v>165</v>
      </c>
      <c r="AS70" s="222" t="s">
        <v>3454</v>
      </c>
      <c r="AT70" s="222">
        <v>412083</v>
      </c>
    </row>
    <row r="71" spans="1:46">
      <c r="A71" s="222">
        <v>412107</v>
      </c>
      <c r="B71" s="222" t="s">
        <v>470</v>
      </c>
      <c r="L71" s="222" t="s">
        <v>165</v>
      </c>
      <c r="N71" s="222" t="s">
        <v>164</v>
      </c>
      <c r="R71" s="222" t="s">
        <v>164</v>
      </c>
      <c r="S71" s="222" t="s">
        <v>165</v>
      </c>
      <c r="T71" s="222" t="s">
        <v>165</v>
      </c>
      <c r="U71" s="222" t="s">
        <v>165</v>
      </c>
      <c r="V71" s="222" t="s">
        <v>166</v>
      </c>
      <c r="W71" s="222" t="s">
        <v>166</v>
      </c>
      <c r="AS71" s="222" t="s">
        <v>3454</v>
      </c>
      <c r="AT71" s="222">
        <v>412107</v>
      </c>
    </row>
    <row r="72" spans="1:46">
      <c r="A72" s="222">
        <v>412111</v>
      </c>
      <c r="B72" s="222" t="s">
        <v>470</v>
      </c>
      <c r="J72" s="222" t="s">
        <v>165</v>
      </c>
      <c r="R72" s="222" t="s">
        <v>166</v>
      </c>
      <c r="S72" s="222" t="s">
        <v>164</v>
      </c>
      <c r="T72" s="222" t="s">
        <v>164</v>
      </c>
      <c r="U72" s="222" t="s">
        <v>166</v>
      </c>
      <c r="W72" s="222" t="s">
        <v>164</v>
      </c>
      <c r="AS72" s="222" t="s">
        <v>3453</v>
      </c>
      <c r="AT72" s="222">
        <v>412111</v>
      </c>
    </row>
    <row r="73" spans="1:46">
      <c r="A73" s="222">
        <v>412130</v>
      </c>
      <c r="B73" s="222" t="s">
        <v>470</v>
      </c>
      <c r="H73" s="222" t="s">
        <v>166</v>
      </c>
      <c r="I73" s="222" t="s">
        <v>164</v>
      </c>
      <c r="R73" s="222" t="s">
        <v>164</v>
      </c>
      <c r="S73" s="222" t="s">
        <v>165</v>
      </c>
      <c r="U73" s="222" t="s">
        <v>164</v>
      </c>
      <c r="AS73" s="222" t="s">
        <v>3454</v>
      </c>
      <c r="AT73" s="222">
        <v>412130</v>
      </c>
    </row>
    <row r="74" spans="1:46">
      <c r="A74" s="222">
        <v>412156</v>
      </c>
      <c r="B74" s="222" t="s">
        <v>470</v>
      </c>
      <c r="Q74" s="222" t="s">
        <v>166</v>
      </c>
      <c r="S74" s="222" t="s">
        <v>166</v>
      </c>
      <c r="T74" s="222" t="s">
        <v>165</v>
      </c>
      <c r="V74" s="222" t="s">
        <v>165</v>
      </c>
      <c r="W74" s="222" t="s">
        <v>165</v>
      </c>
      <c r="X74" s="222" t="s">
        <v>165</v>
      </c>
      <c r="AS74" s="222" t="s">
        <v>3454</v>
      </c>
      <c r="AT74" s="222">
        <v>412156</v>
      </c>
    </row>
    <row r="75" spans="1:46">
      <c r="A75" s="222">
        <v>412209</v>
      </c>
      <c r="B75" s="222" t="s">
        <v>470</v>
      </c>
      <c r="D75" s="222" t="s">
        <v>165</v>
      </c>
      <c r="J75" s="222" t="s">
        <v>165</v>
      </c>
      <c r="L75" s="222" t="s">
        <v>165</v>
      </c>
      <c r="M75" s="222" t="s">
        <v>164</v>
      </c>
      <c r="N75" s="222" t="s">
        <v>165</v>
      </c>
      <c r="P75" s="222" t="s">
        <v>166</v>
      </c>
      <c r="Q75" s="222" t="s">
        <v>164</v>
      </c>
      <c r="R75" s="222" t="s">
        <v>165</v>
      </c>
      <c r="S75" s="222" t="s">
        <v>165</v>
      </c>
      <c r="T75" s="222" t="s">
        <v>165</v>
      </c>
      <c r="U75" s="222" t="s">
        <v>164</v>
      </c>
      <c r="V75" s="222" t="s">
        <v>164</v>
      </c>
      <c r="W75" s="222" t="s">
        <v>165</v>
      </c>
      <c r="AS75" s="222" t="s">
        <v>3454</v>
      </c>
      <c r="AT75" s="222">
        <v>412209</v>
      </c>
    </row>
    <row r="76" spans="1:46">
      <c r="A76" s="222">
        <v>412510</v>
      </c>
      <c r="B76" s="222" t="s">
        <v>470</v>
      </c>
      <c r="E76" s="222" t="s">
        <v>165</v>
      </c>
      <c r="H76" s="222" t="s">
        <v>164</v>
      </c>
      <c r="R76" s="222" t="s">
        <v>165</v>
      </c>
      <c r="S76" s="222" t="s">
        <v>165</v>
      </c>
      <c r="W76" s="222" t="s">
        <v>165</v>
      </c>
      <c r="AS76" s="222" t="s">
        <v>3454</v>
      </c>
      <c r="AT76" s="222">
        <v>412510</v>
      </c>
    </row>
    <row r="77" spans="1:46">
      <c r="A77" s="222">
        <v>412525</v>
      </c>
      <c r="B77" s="222" t="s">
        <v>470</v>
      </c>
      <c r="H77" s="222" t="s">
        <v>165</v>
      </c>
      <c r="K77" s="222" t="s">
        <v>166</v>
      </c>
      <c r="L77" s="222" t="s">
        <v>165</v>
      </c>
      <c r="N77" s="222" t="s">
        <v>165</v>
      </c>
      <c r="O77" s="222" t="s">
        <v>165</v>
      </c>
      <c r="P77" s="222" t="s">
        <v>165</v>
      </c>
      <c r="Q77" s="222" t="s">
        <v>165</v>
      </c>
      <c r="R77" s="222" t="s">
        <v>165</v>
      </c>
      <c r="S77" s="222" t="s">
        <v>165</v>
      </c>
      <c r="T77" s="222" t="s">
        <v>165</v>
      </c>
      <c r="U77" s="222" t="s">
        <v>165</v>
      </c>
      <c r="V77" s="222" t="s">
        <v>165</v>
      </c>
      <c r="W77" s="222" t="s">
        <v>165</v>
      </c>
      <c r="X77" s="222" t="s">
        <v>165</v>
      </c>
      <c r="AS77" s="222" t="s">
        <v>3454</v>
      </c>
      <c r="AT77" s="222">
        <v>412525</v>
      </c>
    </row>
    <row r="78" spans="1:46">
      <c r="A78" s="222">
        <v>412589</v>
      </c>
      <c r="B78" s="222" t="s">
        <v>470</v>
      </c>
      <c r="O78" s="222" t="s">
        <v>166</v>
      </c>
      <c r="T78" s="222" t="s">
        <v>166</v>
      </c>
      <c r="U78" s="222" t="s">
        <v>165</v>
      </c>
      <c r="V78" s="222" t="s">
        <v>165</v>
      </c>
      <c r="W78" s="222" t="s">
        <v>165</v>
      </c>
      <c r="X78" s="222" t="s">
        <v>166</v>
      </c>
      <c r="AS78" s="222" t="s">
        <v>3454</v>
      </c>
      <c r="AT78" s="222">
        <v>412589</v>
      </c>
    </row>
    <row r="79" spans="1:46">
      <c r="A79" s="222">
        <v>412600</v>
      </c>
      <c r="B79" s="222" t="s">
        <v>470</v>
      </c>
      <c r="G79" s="222" t="s">
        <v>166</v>
      </c>
      <c r="I79" s="222" t="s">
        <v>164</v>
      </c>
      <c r="K79" s="222" t="s">
        <v>165</v>
      </c>
      <c r="M79" s="222" t="s">
        <v>164</v>
      </c>
      <c r="N79" s="222" t="s">
        <v>165</v>
      </c>
      <c r="O79" s="222" t="s">
        <v>166</v>
      </c>
      <c r="P79" s="222" t="s">
        <v>164</v>
      </c>
      <c r="Q79" s="222" t="s">
        <v>166</v>
      </c>
      <c r="R79" s="222" t="s">
        <v>164</v>
      </c>
      <c r="T79" s="222" t="s">
        <v>165</v>
      </c>
      <c r="U79" s="222" t="s">
        <v>165</v>
      </c>
      <c r="V79" s="222" t="s">
        <v>166</v>
      </c>
      <c r="W79" s="222" t="s">
        <v>165</v>
      </c>
      <c r="X79" s="222" t="s">
        <v>165</v>
      </c>
      <c r="AS79" s="222" t="s">
        <v>3454</v>
      </c>
      <c r="AT79" s="222">
        <v>412600</v>
      </c>
    </row>
    <row r="80" spans="1:46">
      <c r="A80" s="222">
        <v>412608</v>
      </c>
      <c r="B80" s="222" t="s">
        <v>470</v>
      </c>
      <c r="Q80" s="222" t="s">
        <v>166</v>
      </c>
      <c r="R80" s="222" t="s">
        <v>165</v>
      </c>
      <c r="S80" s="222" t="s">
        <v>164</v>
      </c>
      <c r="U80" s="222" t="s">
        <v>164</v>
      </c>
      <c r="W80" s="222" t="s">
        <v>164</v>
      </c>
      <c r="X80" s="222" t="s">
        <v>166</v>
      </c>
      <c r="AS80" s="222" t="s">
        <v>3454</v>
      </c>
      <c r="AT80" s="222">
        <v>412608</v>
      </c>
    </row>
    <row r="81" spans="1:46">
      <c r="A81" s="222">
        <v>412784</v>
      </c>
      <c r="B81" s="222" t="s">
        <v>470</v>
      </c>
      <c r="L81" s="222" t="s">
        <v>164</v>
      </c>
      <c r="N81" s="222" t="s">
        <v>164</v>
      </c>
      <c r="P81" s="222" t="s">
        <v>164</v>
      </c>
      <c r="R81" s="222" t="s">
        <v>165</v>
      </c>
      <c r="W81" s="222" t="s">
        <v>164</v>
      </c>
      <c r="AS81" s="222" t="s">
        <v>3454</v>
      </c>
      <c r="AT81" s="222">
        <v>412784</v>
      </c>
    </row>
    <row r="82" spans="1:46">
      <c r="A82" s="222">
        <v>412871</v>
      </c>
      <c r="B82" s="222" t="s">
        <v>470</v>
      </c>
      <c r="I82" s="222" t="s">
        <v>164</v>
      </c>
      <c r="L82" s="222" t="s">
        <v>164</v>
      </c>
      <c r="R82" s="222" t="s">
        <v>164</v>
      </c>
      <c r="T82" s="222" t="s">
        <v>166</v>
      </c>
      <c r="U82" s="222" t="s">
        <v>166</v>
      </c>
      <c r="W82" s="222" t="s">
        <v>164</v>
      </c>
      <c r="AS82" s="222" t="s">
        <v>3454</v>
      </c>
      <c r="AT82" s="222">
        <v>412871</v>
      </c>
    </row>
    <row r="83" spans="1:46">
      <c r="A83" s="222">
        <v>412881</v>
      </c>
      <c r="B83" s="222" t="s">
        <v>470</v>
      </c>
      <c r="N83" s="222" t="s">
        <v>164</v>
      </c>
      <c r="P83" s="222" t="s">
        <v>164</v>
      </c>
      <c r="U83" s="222" t="s">
        <v>164</v>
      </c>
      <c r="W83" s="222" t="s">
        <v>164</v>
      </c>
      <c r="X83" s="222" t="s">
        <v>164</v>
      </c>
      <c r="AS83" s="222" t="s">
        <v>3454</v>
      </c>
      <c r="AT83" s="222">
        <v>412881</v>
      </c>
    </row>
    <row r="84" spans="1:46">
      <c r="A84" s="222">
        <v>412885</v>
      </c>
      <c r="B84" s="222" t="s">
        <v>470</v>
      </c>
      <c r="G84" s="222" t="s">
        <v>164</v>
      </c>
      <c r="J84" s="222" t="s">
        <v>166</v>
      </c>
      <c r="K84" s="222" t="s">
        <v>166</v>
      </c>
      <c r="M84" s="222" t="s">
        <v>166</v>
      </c>
      <c r="O84" s="222" t="s">
        <v>166</v>
      </c>
      <c r="P84" s="222" t="s">
        <v>166</v>
      </c>
      <c r="Q84" s="222" t="s">
        <v>166</v>
      </c>
      <c r="R84" s="222" t="s">
        <v>166</v>
      </c>
      <c r="T84" s="222" t="s">
        <v>165</v>
      </c>
      <c r="U84" s="222" t="s">
        <v>165</v>
      </c>
      <c r="V84" s="222" t="s">
        <v>166</v>
      </c>
      <c r="W84" s="222" t="s">
        <v>165</v>
      </c>
      <c r="AS84" s="222" t="s">
        <v>3454</v>
      </c>
      <c r="AT84" s="222">
        <v>412885</v>
      </c>
    </row>
    <row r="85" spans="1:46">
      <c r="A85" s="222">
        <v>413021</v>
      </c>
      <c r="B85" s="222" t="s">
        <v>470</v>
      </c>
      <c r="J85" s="222" t="s">
        <v>164</v>
      </c>
      <c r="L85" s="222" t="s">
        <v>165</v>
      </c>
      <c r="R85" s="222" t="s">
        <v>165</v>
      </c>
      <c r="S85" s="222" t="s">
        <v>165</v>
      </c>
      <c r="U85" s="222" t="s">
        <v>166</v>
      </c>
      <c r="W85" s="222" t="s">
        <v>166</v>
      </c>
      <c r="AS85" s="222" t="s">
        <v>3454</v>
      </c>
      <c r="AT85" s="222">
        <v>413021</v>
      </c>
    </row>
    <row r="86" spans="1:46">
      <c r="A86" s="222">
        <v>413072</v>
      </c>
      <c r="B86" s="222" t="s">
        <v>470</v>
      </c>
      <c r="D86" s="222" t="s">
        <v>164</v>
      </c>
      <c r="I86" s="222" t="s">
        <v>166</v>
      </c>
      <c r="J86" s="222" t="s">
        <v>164</v>
      </c>
      <c r="M86" s="222" t="s">
        <v>166</v>
      </c>
      <c r="R86" s="222" t="s">
        <v>164</v>
      </c>
      <c r="T86" s="222" t="s">
        <v>164</v>
      </c>
      <c r="AS86" s="222" t="s">
        <v>3454</v>
      </c>
      <c r="AT86" s="222">
        <v>413072</v>
      </c>
    </row>
    <row r="87" spans="1:46">
      <c r="A87" s="222">
        <v>413128</v>
      </c>
      <c r="B87" s="222" t="s">
        <v>470</v>
      </c>
      <c r="I87" s="222" t="s">
        <v>166</v>
      </c>
      <c r="L87" s="222" t="s">
        <v>164</v>
      </c>
      <c r="N87" s="222" t="s">
        <v>164</v>
      </c>
      <c r="P87" s="222" t="s">
        <v>164</v>
      </c>
      <c r="Q87" s="222" t="s">
        <v>164</v>
      </c>
      <c r="R87" s="222" t="s">
        <v>164</v>
      </c>
      <c r="T87" s="222" t="s">
        <v>165</v>
      </c>
      <c r="U87" s="222" t="s">
        <v>165</v>
      </c>
      <c r="V87" s="222" t="s">
        <v>166</v>
      </c>
      <c r="W87" s="222" t="s">
        <v>165</v>
      </c>
      <c r="X87" s="222" t="s">
        <v>164</v>
      </c>
      <c r="AS87" s="222" t="s">
        <v>3454</v>
      </c>
      <c r="AT87" s="222">
        <v>413128</v>
      </c>
    </row>
    <row r="88" spans="1:46">
      <c r="A88" s="222">
        <v>413175</v>
      </c>
      <c r="B88" s="222" t="s">
        <v>361</v>
      </c>
      <c r="C88" s="222" t="s">
        <v>164</v>
      </c>
      <c r="D88" s="222" t="s">
        <v>166</v>
      </c>
      <c r="I88" s="222" t="s">
        <v>166</v>
      </c>
      <c r="L88" s="222" t="s">
        <v>166</v>
      </c>
      <c r="N88" s="222" t="s">
        <v>165</v>
      </c>
      <c r="O88" s="222" t="s">
        <v>165</v>
      </c>
      <c r="P88" s="222" t="s">
        <v>165</v>
      </c>
      <c r="Q88" s="222" t="s">
        <v>165</v>
      </c>
      <c r="R88" s="222" t="s">
        <v>165</v>
      </c>
      <c r="S88" s="222" t="s">
        <v>165</v>
      </c>
      <c r="AS88" s="222" t="s">
        <v>3454</v>
      </c>
      <c r="AT88" s="222">
        <v>413175</v>
      </c>
    </row>
    <row r="89" spans="1:46">
      <c r="A89" s="222">
        <v>413180</v>
      </c>
      <c r="B89" s="222" t="s">
        <v>470</v>
      </c>
      <c r="G89" s="222" t="s">
        <v>165</v>
      </c>
      <c r="M89" s="222" t="s">
        <v>165</v>
      </c>
      <c r="R89" s="222" t="s">
        <v>164</v>
      </c>
      <c r="U89" s="222" t="s">
        <v>165</v>
      </c>
      <c r="W89" s="222" t="s">
        <v>166</v>
      </c>
      <c r="AS89" s="222" t="s">
        <v>3454</v>
      </c>
      <c r="AT89" s="222">
        <v>413180</v>
      </c>
    </row>
    <row r="90" spans="1:46">
      <c r="A90" s="222">
        <v>413188</v>
      </c>
      <c r="B90" s="222" t="s">
        <v>470</v>
      </c>
      <c r="L90" s="222" t="s">
        <v>165</v>
      </c>
      <c r="Q90" s="222" t="s">
        <v>164</v>
      </c>
      <c r="R90" s="222" t="s">
        <v>166</v>
      </c>
      <c r="W90" s="222" t="s">
        <v>164</v>
      </c>
      <c r="X90" s="222" t="s">
        <v>164</v>
      </c>
      <c r="AS90" s="222" t="s">
        <v>3454</v>
      </c>
      <c r="AT90" s="222">
        <v>413188</v>
      </c>
    </row>
    <row r="91" spans="1:46">
      <c r="A91" s="222">
        <v>413195</v>
      </c>
      <c r="B91" s="222" t="s">
        <v>470</v>
      </c>
      <c r="K91" s="222" t="s">
        <v>164</v>
      </c>
      <c r="N91" s="222" t="s">
        <v>164</v>
      </c>
      <c r="Q91" s="222" t="s">
        <v>164</v>
      </c>
      <c r="R91" s="222" t="s">
        <v>165</v>
      </c>
      <c r="T91" s="222" t="s">
        <v>165</v>
      </c>
      <c r="U91" s="222" t="s">
        <v>165</v>
      </c>
      <c r="V91" s="222" t="s">
        <v>165</v>
      </c>
      <c r="W91" s="222" t="s">
        <v>165</v>
      </c>
      <c r="X91" s="222" t="s">
        <v>165</v>
      </c>
      <c r="AS91" s="222" t="s">
        <v>3453</v>
      </c>
      <c r="AT91" s="222">
        <v>413195</v>
      </c>
    </row>
    <row r="92" spans="1:46">
      <c r="A92" s="222">
        <v>413241</v>
      </c>
      <c r="B92" s="222" t="s">
        <v>470</v>
      </c>
      <c r="H92" s="222" t="s">
        <v>164</v>
      </c>
      <c r="J92" s="222" t="s">
        <v>164</v>
      </c>
      <c r="R92" s="222" t="s">
        <v>166</v>
      </c>
      <c r="S92" s="222" t="s">
        <v>164</v>
      </c>
      <c r="U92" s="222" t="s">
        <v>164</v>
      </c>
      <c r="AS92" s="222" t="s">
        <v>3454</v>
      </c>
      <c r="AT92" s="222">
        <v>413241</v>
      </c>
    </row>
    <row r="93" spans="1:46">
      <c r="A93" s="222">
        <v>413336</v>
      </c>
      <c r="B93" s="222" t="s">
        <v>470</v>
      </c>
      <c r="E93" s="222" t="s">
        <v>164</v>
      </c>
      <c r="J93" s="222" t="s">
        <v>164</v>
      </c>
      <c r="K93" s="222" t="s">
        <v>164</v>
      </c>
      <c r="M93" s="222" t="s">
        <v>164</v>
      </c>
      <c r="N93" s="222" t="s">
        <v>166</v>
      </c>
      <c r="O93" s="222" t="s">
        <v>164</v>
      </c>
      <c r="T93" s="222" t="s">
        <v>165</v>
      </c>
      <c r="U93" s="222" t="s">
        <v>165</v>
      </c>
      <c r="W93" s="222" t="s">
        <v>165</v>
      </c>
      <c r="AS93" s="222" t="s">
        <v>3454</v>
      </c>
      <c r="AT93" s="222">
        <v>413336</v>
      </c>
    </row>
    <row r="94" spans="1:46">
      <c r="A94" s="222">
        <v>413388</v>
      </c>
      <c r="B94" s="222" t="s">
        <v>470</v>
      </c>
      <c r="L94" s="222" t="s">
        <v>165</v>
      </c>
      <c r="Q94" s="222" t="s">
        <v>164</v>
      </c>
      <c r="R94" s="222" t="s">
        <v>164</v>
      </c>
      <c r="W94" s="222" t="s">
        <v>164</v>
      </c>
      <c r="X94" s="222" t="s">
        <v>166</v>
      </c>
      <c r="AS94" s="222" t="s">
        <v>3454</v>
      </c>
      <c r="AT94" s="222">
        <v>413388</v>
      </c>
    </row>
    <row r="95" spans="1:46">
      <c r="A95" s="222">
        <v>413539</v>
      </c>
      <c r="B95" s="222" t="s">
        <v>470</v>
      </c>
      <c r="I95" s="222" t="s">
        <v>164</v>
      </c>
      <c r="J95" s="222" t="s">
        <v>165</v>
      </c>
      <c r="Q95" s="222" t="s">
        <v>166</v>
      </c>
      <c r="R95" s="222" t="s">
        <v>165</v>
      </c>
      <c r="T95" s="222" t="s">
        <v>164</v>
      </c>
      <c r="X95" s="222" t="s">
        <v>165</v>
      </c>
      <c r="AS95" s="222" t="s">
        <v>3454</v>
      </c>
      <c r="AT95" s="222">
        <v>413539</v>
      </c>
    </row>
    <row r="96" spans="1:46">
      <c r="A96" s="222">
        <v>413632</v>
      </c>
      <c r="B96" s="222" t="s">
        <v>470</v>
      </c>
      <c r="J96" s="222" t="s">
        <v>164</v>
      </c>
      <c r="L96" s="222" t="s">
        <v>166</v>
      </c>
      <c r="Q96" s="222" t="s">
        <v>164</v>
      </c>
      <c r="T96" s="222" t="s">
        <v>164</v>
      </c>
      <c r="W96" s="222" t="s">
        <v>165</v>
      </c>
      <c r="AS96" s="222" t="s">
        <v>3454</v>
      </c>
      <c r="AT96" s="222">
        <v>413632</v>
      </c>
    </row>
    <row r="97" spans="1:46">
      <c r="A97" s="222">
        <v>413633</v>
      </c>
      <c r="B97" s="222" t="s">
        <v>470</v>
      </c>
      <c r="L97" s="222" t="s">
        <v>164</v>
      </c>
      <c r="N97" s="222" t="s">
        <v>165</v>
      </c>
      <c r="P97" s="222" t="s">
        <v>165</v>
      </c>
      <c r="Q97" s="222" t="s">
        <v>166</v>
      </c>
      <c r="R97" s="222" t="s">
        <v>164</v>
      </c>
      <c r="S97" s="222" t="s">
        <v>166</v>
      </c>
      <c r="T97" s="222" t="s">
        <v>165</v>
      </c>
      <c r="U97" s="222" t="s">
        <v>165</v>
      </c>
      <c r="V97" s="222" t="s">
        <v>165</v>
      </c>
      <c r="X97" s="222" t="s">
        <v>165</v>
      </c>
      <c r="AS97" s="222" t="s">
        <v>3454</v>
      </c>
      <c r="AT97" s="222">
        <v>413633</v>
      </c>
    </row>
    <row r="98" spans="1:46">
      <c r="A98" s="222">
        <v>413635</v>
      </c>
      <c r="B98" s="222" t="s">
        <v>361</v>
      </c>
      <c r="N98" s="222" t="s">
        <v>165</v>
      </c>
      <c r="O98" s="222" t="s">
        <v>165</v>
      </c>
      <c r="P98" s="222" t="s">
        <v>165</v>
      </c>
      <c r="Q98" s="222" t="s">
        <v>165</v>
      </c>
      <c r="R98" s="222" t="s">
        <v>165</v>
      </c>
      <c r="S98" s="222" t="s">
        <v>165</v>
      </c>
      <c r="AS98" s="222" t="s">
        <v>3454</v>
      </c>
      <c r="AT98" s="222">
        <v>413635</v>
      </c>
    </row>
    <row r="99" spans="1:46">
      <c r="A99" s="222">
        <v>413661</v>
      </c>
      <c r="B99" s="222" t="s">
        <v>470</v>
      </c>
      <c r="J99" s="222" t="s">
        <v>164</v>
      </c>
      <c r="K99" s="222" t="s">
        <v>164</v>
      </c>
      <c r="L99" s="222" t="s">
        <v>165</v>
      </c>
      <c r="O99" s="222" t="s">
        <v>164</v>
      </c>
      <c r="R99" s="222" t="s">
        <v>165</v>
      </c>
      <c r="AS99" s="222" t="s">
        <v>3454</v>
      </c>
      <c r="AT99" s="222">
        <v>413661</v>
      </c>
    </row>
    <row r="100" spans="1:46">
      <c r="A100" s="222">
        <v>413697</v>
      </c>
      <c r="B100" s="222" t="s">
        <v>470</v>
      </c>
      <c r="R100" s="222" t="s">
        <v>164</v>
      </c>
      <c r="T100" s="222" t="s">
        <v>166</v>
      </c>
      <c r="U100" s="222" t="s">
        <v>166</v>
      </c>
      <c r="W100" s="222" t="s">
        <v>164</v>
      </c>
      <c r="X100" s="222" t="s">
        <v>165</v>
      </c>
      <c r="AS100" s="222" t="s">
        <v>3454</v>
      </c>
      <c r="AT100" s="222">
        <v>413697</v>
      </c>
    </row>
    <row r="101" spans="1:46">
      <c r="A101" s="222">
        <v>413725</v>
      </c>
      <c r="B101" s="222" t="s">
        <v>470</v>
      </c>
      <c r="M101" s="222" t="s">
        <v>164</v>
      </c>
      <c r="P101" s="222" t="s">
        <v>164</v>
      </c>
      <c r="Q101" s="222" t="s">
        <v>164</v>
      </c>
      <c r="R101" s="222" t="s">
        <v>166</v>
      </c>
      <c r="S101" s="222" t="s">
        <v>164</v>
      </c>
      <c r="U101" s="222" t="s">
        <v>165</v>
      </c>
      <c r="W101" s="222" t="s">
        <v>165</v>
      </c>
      <c r="X101" s="222" t="s">
        <v>165</v>
      </c>
      <c r="AS101" s="222" t="s">
        <v>3454</v>
      </c>
      <c r="AT101" s="222">
        <v>413725</v>
      </c>
    </row>
    <row r="102" spans="1:46">
      <c r="A102" s="222">
        <v>413738</v>
      </c>
      <c r="B102" s="222" t="s">
        <v>470</v>
      </c>
      <c r="C102" s="222" t="s">
        <v>164</v>
      </c>
      <c r="G102" s="222" t="s">
        <v>164</v>
      </c>
      <c r="I102" s="222" t="s">
        <v>164</v>
      </c>
      <c r="L102" s="222" t="s">
        <v>165</v>
      </c>
      <c r="N102" s="222" t="s">
        <v>164</v>
      </c>
      <c r="O102" s="222" t="s">
        <v>164</v>
      </c>
      <c r="P102" s="222" t="s">
        <v>164</v>
      </c>
      <c r="Q102" s="222" t="s">
        <v>164</v>
      </c>
      <c r="S102" s="222" t="s">
        <v>164</v>
      </c>
      <c r="T102" s="222" t="s">
        <v>165</v>
      </c>
      <c r="V102" s="222" t="s">
        <v>166</v>
      </c>
      <c r="W102" s="222" t="s">
        <v>165</v>
      </c>
      <c r="X102" s="222" t="s">
        <v>165</v>
      </c>
      <c r="AS102" s="222" t="s">
        <v>3454</v>
      </c>
      <c r="AT102" s="222">
        <v>413738</v>
      </c>
    </row>
    <row r="103" spans="1:46">
      <c r="A103" s="222">
        <v>413762</v>
      </c>
      <c r="B103" s="222" t="s">
        <v>470</v>
      </c>
      <c r="O103" s="222" t="s">
        <v>166</v>
      </c>
      <c r="R103" s="222" t="s">
        <v>166</v>
      </c>
      <c r="T103" s="222" t="s">
        <v>165</v>
      </c>
      <c r="U103" s="222" t="s">
        <v>165</v>
      </c>
      <c r="W103" s="222" t="s">
        <v>165</v>
      </c>
      <c r="AS103" s="222" t="s">
        <v>3454</v>
      </c>
      <c r="AT103" s="222">
        <v>413762</v>
      </c>
    </row>
    <row r="104" spans="1:46">
      <c r="A104" s="222">
        <v>414026</v>
      </c>
      <c r="B104" s="222" t="s">
        <v>470</v>
      </c>
      <c r="G104" s="222" t="s">
        <v>164</v>
      </c>
      <c r="H104" s="222" t="s">
        <v>164</v>
      </c>
      <c r="K104" s="222" t="s">
        <v>165</v>
      </c>
      <c r="L104" s="222" t="s">
        <v>165</v>
      </c>
      <c r="N104" s="222" t="s">
        <v>164</v>
      </c>
      <c r="O104" s="222" t="s">
        <v>166</v>
      </c>
      <c r="P104" s="222" t="s">
        <v>166</v>
      </c>
      <c r="Q104" s="222" t="s">
        <v>165</v>
      </c>
      <c r="R104" s="222" t="s">
        <v>165</v>
      </c>
      <c r="S104" s="222" t="s">
        <v>165</v>
      </c>
      <c r="T104" s="222" t="s">
        <v>165</v>
      </c>
      <c r="U104" s="222" t="s">
        <v>165</v>
      </c>
      <c r="V104" s="222" t="s">
        <v>165</v>
      </c>
      <c r="W104" s="222" t="s">
        <v>165</v>
      </c>
      <c r="X104" s="222" t="s">
        <v>165</v>
      </c>
      <c r="AS104" s="222" t="s">
        <v>3454</v>
      </c>
      <c r="AT104" s="222">
        <v>414026</v>
      </c>
    </row>
    <row r="105" spans="1:46">
      <c r="A105" s="222">
        <v>414041</v>
      </c>
      <c r="B105" s="222" t="s">
        <v>470</v>
      </c>
      <c r="I105" s="222" t="s">
        <v>165</v>
      </c>
      <c r="L105" s="222" t="s">
        <v>165</v>
      </c>
      <c r="N105" s="222" t="s">
        <v>165</v>
      </c>
      <c r="P105" s="222" t="s">
        <v>166</v>
      </c>
      <c r="R105" s="222" t="s">
        <v>165</v>
      </c>
      <c r="T105" s="222" t="s">
        <v>165</v>
      </c>
      <c r="U105" s="222" t="s">
        <v>165</v>
      </c>
      <c r="V105" s="222" t="s">
        <v>165</v>
      </c>
      <c r="W105" s="222" t="s">
        <v>165</v>
      </c>
      <c r="X105" s="222" t="s">
        <v>165</v>
      </c>
      <c r="AS105" s="222" t="s">
        <v>3454</v>
      </c>
      <c r="AT105" s="222">
        <v>414041</v>
      </c>
    </row>
    <row r="106" spans="1:46">
      <c r="A106" s="222">
        <v>414070</v>
      </c>
      <c r="B106" s="222" t="s">
        <v>470</v>
      </c>
      <c r="E106" s="222" t="s">
        <v>164</v>
      </c>
      <c r="R106" s="222" t="s">
        <v>165</v>
      </c>
      <c r="S106" s="222" t="s">
        <v>165</v>
      </c>
      <c r="T106" s="222" t="s">
        <v>166</v>
      </c>
      <c r="W106" s="222" t="s">
        <v>165</v>
      </c>
      <c r="X106" s="222" t="s">
        <v>165</v>
      </c>
      <c r="AS106" s="222" t="s">
        <v>3454</v>
      </c>
      <c r="AT106" s="222">
        <v>414070</v>
      </c>
    </row>
    <row r="107" spans="1:46">
      <c r="A107" s="222">
        <v>414080</v>
      </c>
      <c r="B107" s="222" t="s">
        <v>470</v>
      </c>
      <c r="C107" s="222" t="s">
        <v>164</v>
      </c>
      <c r="I107" s="222" t="s">
        <v>164</v>
      </c>
      <c r="P107" s="222" t="s">
        <v>164</v>
      </c>
      <c r="Q107" s="222" t="s">
        <v>166</v>
      </c>
      <c r="X107" s="222" t="s">
        <v>164</v>
      </c>
      <c r="AS107" s="222" t="s">
        <v>3453</v>
      </c>
      <c r="AT107" s="222">
        <v>414080</v>
      </c>
    </row>
    <row r="108" spans="1:46">
      <c r="A108" s="222">
        <v>414150</v>
      </c>
      <c r="B108" s="222" t="s">
        <v>470</v>
      </c>
      <c r="I108" s="222" t="s">
        <v>164</v>
      </c>
      <c r="J108" s="222" t="s">
        <v>165</v>
      </c>
      <c r="K108" s="222" t="s">
        <v>165</v>
      </c>
      <c r="L108" s="222" t="s">
        <v>165</v>
      </c>
      <c r="N108" s="222" t="s">
        <v>166</v>
      </c>
      <c r="O108" s="222" t="s">
        <v>166</v>
      </c>
      <c r="Q108" s="222" t="s">
        <v>166</v>
      </c>
      <c r="R108" s="222" t="s">
        <v>165</v>
      </c>
      <c r="S108" s="222" t="s">
        <v>165</v>
      </c>
      <c r="T108" s="222" t="s">
        <v>165</v>
      </c>
      <c r="U108" s="222" t="s">
        <v>165</v>
      </c>
      <c r="V108" s="222" t="s">
        <v>165</v>
      </c>
      <c r="W108" s="222" t="s">
        <v>165</v>
      </c>
      <c r="X108" s="222" t="s">
        <v>165</v>
      </c>
      <c r="AS108" s="222" t="s">
        <v>3454</v>
      </c>
      <c r="AT108" s="222">
        <v>414150</v>
      </c>
    </row>
    <row r="109" spans="1:46">
      <c r="A109" s="222">
        <v>414197</v>
      </c>
      <c r="B109" s="222" t="s">
        <v>470</v>
      </c>
      <c r="K109" s="222" t="s">
        <v>164</v>
      </c>
      <c r="L109" s="222" t="s">
        <v>165</v>
      </c>
      <c r="O109" s="222" t="s">
        <v>165</v>
      </c>
      <c r="P109" s="222" t="s">
        <v>165</v>
      </c>
      <c r="Q109" s="222" t="s">
        <v>164</v>
      </c>
      <c r="R109" s="222" t="s">
        <v>165</v>
      </c>
      <c r="T109" s="222" t="s">
        <v>164</v>
      </c>
      <c r="U109" s="222" t="s">
        <v>165</v>
      </c>
      <c r="V109" s="222" t="s">
        <v>165</v>
      </c>
      <c r="W109" s="222" t="s">
        <v>165</v>
      </c>
      <c r="AS109" s="222" t="s">
        <v>3454</v>
      </c>
      <c r="AT109" s="222">
        <v>414197</v>
      </c>
    </row>
    <row r="110" spans="1:46">
      <c r="A110" s="222">
        <v>414276</v>
      </c>
      <c r="B110" s="222" t="s">
        <v>470</v>
      </c>
      <c r="G110" s="222" t="s">
        <v>166</v>
      </c>
      <c r="K110" s="222" t="s">
        <v>165</v>
      </c>
      <c r="M110" s="222" t="s">
        <v>166</v>
      </c>
      <c r="P110" s="222" t="s">
        <v>165</v>
      </c>
      <c r="Q110" s="222" t="s">
        <v>166</v>
      </c>
      <c r="R110" s="222" t="s">
        <v>165</v>
      </c>
      <c r="T110" s="222" t="s">
        <v>165</v>
      </c>
      <c r="U110" s="222" t="s">
        <v>165</v>
      </c>
      <c r="V110" s="222" t="s">
        <v>165</v>
      </c>
      <c r="W110" s="222" t="s">
        <v>165</v>
      </c>
      <c r="X110" s="222" t="s">
        <v>165</v>
      </c>
      <c r="AS110" s="222" t="s">
        <v>3454</v>
      </c>
      <c r="AT110" s="222">
        <v>414276</v>
      </c>
    </row>
    <row r="111" spans="1:46">
      <c r="A111" s="222">
        <v>414285</v>
      </c>
      <c r="B111" s="222" t="s">
        <v>470</v>
      </c>
      <c r="J111" s="222" t="s">
        <v>164</v>
      </c>
      <c r="L111" s="222" t="s">
        <v>164</v>
      </c>
      <c r="M111" s="222" t="s">
        <v>164</v>
      </c>
      <c r="N111" s="222" t="s">
        <v>164</v>
      </c>
      <c r="O111" s="222" t="s">
        <v>164</v>
      </c>
      <c r="R111" s="222" t="s">
        <v>165</v>
      </c>
      <c r="T111" s="222" t="s">
        <v>165</v>
      </c>
      <c r="U111" s="222" t="s">
        <v>165</v>
      </c>
      <c r="W111" s="222" t="s">
        <v>165</v>
      </c>
      <c r="AS111" s="222" t="s">
        <v>3454</v>
      </c>
      <c r="AT111" s="222">
        <v>414285</v>
      </c>
    </row>
    <row r="112" spans="1:46">
      <c r="A112" s="222">
        <v>414291</v>
      </c>
      <c r="B112" s="222" t="s">
        <v>470</v>
      </c>
      <c r="K112" s="222" t="s">
        <v>166</v>
      </c>
      <c r="N112" s="222" t="s">
        <v>166</v>
      </c>
      <c r="O112" s="222" t="s">
        <v>165</v>
      </c>
      <c r="U112" s="222" t="s">
        <v>164</v>
      </c>
      <c r="W112" s="222" t="s">
        <v>164</v>
      </c>
      <c r="AS112" s="222" t="s">
        <v>3453</v>
      </c>
      <c r="AT112" s="222">
        <v>414291</v>
      </c>
    </row>
    <row r="113" spans="1:46">
      <c r="A113" s="222">
        <v>414303</v>
      </c>
      <c r="B113" s="222" t="s">
        <v>470</v>
      </c>
      <c r="H113" s="222" t="s">
        <v>164</v>
      </c>
      <c r="L113" s="222" t="s">
        <v>165</v>
      </c>
      <c r="O113" s="222" t="s">
        <v>164</v>
      </c>
      <c r="P113" s="222" t="s">
        <v>164</v>
      </c>
      <c r="Q113" s="222" t="s">
        <v>164</v>
      </c>
      <c r="R113" s="222" t="s">
        <v>165</v>
      </c>
      <c r="S113" s="222" t="s">
        <v>165</v>
      </c>
      <c r="W113" s="222" t="s">
        <v>164</v>
      </c>
      <c r="AS113" s="222" t="s">
        <v>3454</v>
      </c>
      <c r="AT113" s="222">
        <v>414303</v>
      </c>
    </row>
    <row r="114" spans="1:46">
      <c r="A114" s="222">
        <v>414339</v>
      </c>
      <c r="B114" s="222" t="s">
        <v>470</v>
      </c>
      <c r="L114" s="222" t="s">
        <v>164</v>
      </c>
      <c r="Q114" s="222" t="s">
        <v>164</v>
      </c>
      <c r="R114" s="222" t="s">
        <v>165</v>
      </c>
      <c r="W114" s="222" t="s">
        <v>166</v>
      </c>
      <c r="X114" s="222" t="s">
        <v>164</v>
      </c>
      <c r="AS114" s="222" t="s">
        <v>3454</v>
      </c>
      <c r="AT114" s="222">
        <v>414339</v>
      </c>
    </row>
    <row r="115" spans="1:46">
      <c r="A115" s="222">
        <v>414397</v>
      </c>
      <c r="B115" s="222" t="s">
        <v>470</v>
      </c>
      <c r="I115" s="222" t="s">
        <v>164</v>
      </c>
      <c r="L115" s="222" t="s">
        <v>164</v>
      </c>
      <c r="N115" s="222" t="s">
        <v>166</v>
      </c>
      <c r="R115" s="222" t="s">
        <v>165</v>
      </c>
      <c r="T115" s="222" t="s">
        <v>166</v>
      </c>
      <c r="U115" s="222" t="s">
        <v>165</v>
      </c>
      <c r="V115" s="222" t="s">
        <v>165</v>
      </c>
      <c r="X115" s="222" t="s">
        <v>165</v>
      </c>
      <c r="AS115" s="222" t="s">
        <v>3454</v>
      </c>
      <c r="AT115" s="222">
        <v>414397</v>
      </c>
    </row>
    <row r="116" spans="1:46">
      <c r="A116" s="222">
        <v>414398</v>
      </c>
      <c r="B116" s="222" t="s">
        <v>470</v>
      </c>
      <c r="G116" s="222" t="s">
        <v>164</v>
      </c>
      <c r="I116" s="222" t="s">
        <v>164</v>
      </c>
      <c r="L116" s="222" t="s">
        <v>166</v>
      </c>
      <c r="N116" s="222" t="s">
        <v>166</v>
      </c>
      <c r="O116" s="222" t="s">
        <v>165</v>
      </c>
      <c r="P116" s="222" t="s">
        <v>165</v>
      </c>
      <c r="Q116" s="222" t="s">
        <v>165</v>
      </c>
      <c r="R116" s="222" t="s">
        <v>165</v>
      </c>
      <c r="S116" s="222" t="s">
        <v>165</v>
      </c>
      <c r="T116" s="222" t="s">
        <v>165</v>
      </c>
      <c r="U116" s="222" t="s">
        <v>165</v>
      </c>
      <c r="V116" s="222" t="s">
        <v>165</v>
      </c>
      <c r="W116" s="222" t="s">
        <v>165</v>
      </c>
      <c r="X116" s="222" t="s">
        <v>165</v>
      </c>
      <c r="AS116" s="222" t="s">
        <v>3454</v>
      </c>
      <c r="AT116" s="222">
        <v>414398</v>
      </c>
    </row>
    <row r="117" spans="1:46">
      <c r="A117" s="222">
        <v>414502</v>
      </c>
      <c r="B117" s="222" t="s">
        <v>470</v>
      </c>
      <c r="I117" s="222" t="s">
        <v>164</v>
      </c>
      <c r="K117" s="222" t="s">
        <v>164</v>
      </c>
      <c r="L117" s="222" t="s">
        <v>166</v>
      </c>
      <c r="N117" s="222" t="s">
        <v>166</v>
      </c>
      <c r="Q117" s="222" t="s">
        <v>164</v>
      </c>
      <c r="R117" s="222" t="s">
        <v>165</v>
      </c>
      <c r="S117" s="222" t="s">
        <v>164</v>
      </c>
      <c r="T117" s="222" t="s">
        <v>165</v>
      </c>
      <c r="U117" s="222" t="s">
        <v>165</v>
      </c>
      <c r="V117" s="222" t="s">
        <v>166</v>
      </c>
      <c r="W117" s="222" t="s">
        <v>165</v>
      </c>
      <c r="X117" s="222" t="s">
        <v>165</v>
      </c>
      <c r="AS117" s="222" t="s">
        <v>3454</v>
      </c>
      <c r="AT117" s="222">
        <v>414502</v>
      </c>
    </row>
    <row r="118" spans="1:46">
      <c r="A118" s="222">
        <v>414590</v>
      </c>
      <c r="B118" s="222" t="s">
        <v>470</v>
      </c>
      <c r="I118" s="222" t="s">
        <v>164</v>
      </c>
      <c r="L118" s="222" t="s">
        <v>165</v>
      </c>
      <c r="N118" s="222" t="s">
        <v>164</v>
      </c>
      <c r="P118" s="222" t="s">
        <v>165</v>
      </c>
      <c r="R118" s="222" t="s">
        <v>165</v>
      </c>
      <c r="T118" s="222" t="s">
        <v>165</v>
      </c>
      <c r="W118" s="222" t="s">
        <v>164</v>
      </c>
      <c r="X118" s="222" t="s">
        <v>165</v>
      </c>
      <c r="AS118" s="222" t="s">
        <v>3454</v>
      </c>
      <c r="AT118" s="222">
        <v>414590</v>
      </c>
    </row>
    <row r="119" spans="1:46">
      <c r="A119" s="222">
        <v>414641</v>
      </c>
      <c r="B119" s="222" t="s">
        <v>470</v>
      </c>
      <c r="E119" s="222" t="s">
        <v>164</v>
      </c>
      <c r="J119" s="222" t="s">
        <v>165</v>
      </c>
      <c r="L119" s="222" t="s">
        <v>164</v>
      </c>
      <c r="N119" s="222" t="s">
        <v>165</v>
      </c>
      <c r="O119" s="222" t="s">
        <v>166</v>
      </c>
      <c r="P119" s="222" t="s">
        <v>166</v>
      </c>
      <c r="Q119" s="222" t="s">
        <v>166</v>
      </c>
      <c r="R119" s="222" t="s">
        <v>165</v>
      </c>
      <c r="T119" s="222" t="s">
        <v>165</v>
      </c>
      <c r="U119" s="222" t="s">
        <v>165</v>
      </c>
      <c r="V119" s="222" t="s">
        <v>165</v>
      </c>
      <c r="X119" s="222" t="s">
        <v>166</v>
      </c>
      <c r="AS119" s="222" t="s">
        <v>3454</v>
      </c>
      <c r="AT119" s="222">
        <v>414641</v>
      </c>
    </row>
    <row r="120" spans="1:46">
      <c r="A120" s="222">
        <v>414708</v>
      </c>
      <c r="B120" s="222" t="s">
        <v>470</v>
      </c>
      <c r="E120" s="222" t="s">
        <v>164</v>
      </c>
      <c r="O120" s="222" t="s">
        <v>164</v>
      </c>
      <c r="P120" s="222" t="s">
        <v>164</v>
      </c>
      <c r="Q120" s="222" t="s">
        <v>166</v>
      </c>
      <c r="R120" s="222" t="s">
        <v>166</v>
      </c>
      <c r="S120" s="222" t="s">
        <v>164</v>
      </c>
      <c r="T120" s="222" t="s">
        <v>165</v>
      </c>
      <c r="U120" s="222" t="s">
        <v>165</v>
      </c>
      <c r="V120" s="222" t="s">
        <v>165</v>
      </c>
      <c r="X120" s="222" t="s">
        <v>166</v>
      </c>
      <c r="AS120" s="222" t="s">
        <v>3454</v>
      </c>
      <c r="AT120" s="222">
        <v>414708</v>
      </c>
    </row>
    <row r="121" spans="1:46">
      <c r="A121" s="222">
        <v>414725</v>
      </c>
      <c r="B121" s="222" t="s">
        <v>470</v>
      </c>
      <c r="G121" s="222" t="s">
        <v>164</v>
      </c>
      <c r="H121" s="222" t="s">
        <v>165</v>
      </c>
      <c r="L121" s="222" t="s">
        <v>166</v>
      </c>
      <c r="P121" s="222" t="s">
        <v>164</v>
      </c>
      <c r="R121" s="222" t="s">
        <v>164</v>
      </c>
      <c r="S121" s="222" t="s">
        <v>165</v>
      </c>
      <c r="T121" s="222" t="s">
        <v>165</v>
      </c>
      <c r="U121" s="222" t="s">
        <v>165</v>
      </c>
      <c r="V121" s="222" t="s">
        <v>165</v>
      </c>
      <c r="W121" s="222" t="s">
        <v>165</v>
      </c>
      <c r="X121" s="222" t="s">
        <v>165</v>
      </c>
      <c r="AS121" s="222" t="s">
        <v>3454</v>
      </c>
      <c r="AT121" s="222">
        <v>414725</v>
      </c>
    </row>
    <row r="122" spans="1:46">
      <c r="A122" s="222">
        <v>414746</v>
      </c>
      <c r="B122" s="222" t="s">
        <v>470</v>
      </c>
      <c r="G122" s="222" t="s">
        <v>164</v>
      </c>
      <c r="J122" s="222" t="s">
        <v>164</v>
      </c>
      <c r="L122" s="222" t="s">
        <v>165</v>
      </c>
      <c r="O122" s="222" t="s">
        <v>164</v>
      </c>
      <c r="P122" s="222" t="s">
        <v>164</v>
      </c>
      <c r="R122" s="222" t="s">
        <v>165</v>
      </c>
      <c r="S122" s="222" t="s">
        <v>165</v>
      </c>
      <c r="AS122" s="222" t="s">
        <v>3454</v>
      </c>
      <c r="AT122" s="222">
        <v>414746</v>
      </c>
    </row>
    <row r="123" spans="1:46">
      <c r="A123" s="222">
        <v>414766</v>
      </c>
      <c r="B123" s="222" t="s">
        <v>470</v>
      </c>
      <c r="H123" s="222" t="s">
        <v>165</v>
      </c>
      <c r="J123" s="222" t="s">
        <v>164</v>
      </c>
      <c r="K123" s="222" t="s">
        <v>164</v>
      </c>
      <c r="L123" s="222" t="s">
        <v>166</v>
      </c>
      <c r="O123" s="222" t="s">
        <v>164</v>
      </c>
      <c r="P123" s="222" t="s">
        <v>164</v>
      </c>
      <c r="Q123" s="222" t="s">
        <v>164</v>
      </c>
      <c r="R123" s="222" t="s">
        <v>164</v>
      </c>
      <c r="S123" s="222" t="s">
        <v>165</v>
      </c>
      <c r="T123" s="222" t="s">
        <v>165</v>
      </c>
      <c r="U123" s="222" t="s">
        <v>165</v>
      </c>
      <c r="V123" s="222" t="s">
        <v>165</v>
      </c>
      <c r="W123" s="222" t="s">
        <v>166</v>
      </c>
      <c r="X123" s="222" t="s">
        <v>165</v>
      </c>
      <c r="AS123" s="222" t="s">
        <v>3454</v>
      </c>
      <c r="AT123" s="222">
        <v>414766</v>
      </c>
    </row>
    <row r="124" spans="1:46">
      <c r="A124" s="222">
        <v>414790</v>
      </c>
      <c r="B124" s="222" t="s">
        <v>470</v>
      </c>
      <c r="J124" s="222" t="s">
        <v>164</v>
      </c>
      <c r="M124" s="222" t="s">
        <v>164</v>
      </c>
      <c r="O124" s="222" t="s">
        <v>166</v>
      </c>
      <c r="P124" s="222" t="s">
        <v>165</v>
      </c>
      <c r="Q124" s="222" t="s">
        <v>166</v>
      </c>
      <c r="R124" s="222" t="s">
        <v>165</v>
      </c>
      <c r="T124" s="222" t="s">
        <v>165</v>
      </c>
      <c r="W124" s="222" t="s">
        <v>165</v>
      </c>
      <c r="AS124" s="222" t="s">
        <v>3454</v>
      </c>
      <c r="AT124" s="222">
        <v>414790</v>
      </c>
    </row>
    <row r="125" spans="1:46">
      <c r="A125" s="222">
        <v>414801</v>
      </c>
      <c r="B125" s="222" t="s">
        <v>470</v>
      </c>
      <c r="K125" s="222" t="s">
        <v>164</v>
      </c>
      <c r="L125" s="222" t="s">
        <v>166</v>
      </c>
      <c r="Q125" s="222" t="s">
        <v>164</v>
      </c>
      <c r="U125" s="222" t="s">
        <v>165</v>
      </c>
      <c r="W125" s="222" t="s">
        <v>164</v>
      </c>
      <c r="AS125" s="222" t="s">
        <v>3454</v>
      </c>
      <c r="AT125" s="222">
        <v>414801</v>
      </c>
    </row>
    <row r="126" spans="1:46">
      <c r="A126" s="222">
        <v>414816</v>
      </c>
      <c r="B126" s="222" t="s">
        <v>470</v>
      </c>
      <c r="G126" s="222" t="s">
        <v>164</v>
      </c>
      <c r="H126" s="222" t="s">
        <v>165</v>
      </c>
      <c r="J126" s="222" t="s">
        <v>164</v>
      </c>
      <c r="L126" s="222" t="s">
        <v>166</v>
      </c>
      <c r="O126" s="222" t="s">
        <v>166</v>
      </c>
      <c r="P126" s="222" t="s">
        <v>165</v>
      </c>
      <c r="R126" s="222" t="s">
        <v>165</v>
      </c>
      <c r="T126" s="222" t="s">
        <v>165</v>
      </c>
      <c r="U126" s="222" t="s">
        <v>165</v>
      </c>
      <c r="V126" s="222" t="s">
        <v>165</v>
      </c>
      <c r="W126" s="222" t="s">
        <v>165</v>
      </c>
      <c r="X126" s="222" t="s">
        <v>165</v>
      </c>
      <c r="AS126" s="222" t="s">
        <v>3454</v>
      </c>
      <c r="AT126" s="222">
        <v>414816</v>
      </c>
    </row>
    <row r="127" spans="1:46">
      <c r="A127" s="222">
        <v>414970</v>
      </c>
      <c r="B127" s="222" t="s">
        <v>470</v>
      </c>
      <c r="L127" s="222" t="s">
        <v>166</v>
      </c>
      <c r="N127" s="222" t="s">
        <v>165</v>
      </c>
      <c r="O127" s="222" t="s">
        <v>165</v>
      </c>
      <c r="P127" s="222" t="s">
        <v>165</v>
      </c>
      <c r="Q127" s="222" t="s">
        <v>165</v>
      </c>
      <c r="R127" s="222" t="s">
        <v>165</v>
      </c>
      <c r="S127" s="222" t="s">
        <v>165</v>
      </c>
      <c r="T127" s="222" t="s">
        <v>165</v>
      </c>
      <c r="U127" s="222" t="s">
        <v>165</v>
      </c>
      <c r="V127" s="222" t="s">
        <v>165</v>
      </c>
      <c r="W127" s="222" t="s">
        <v>165</v>
      </c>
      <c r="X127" s="222" t="s">
        <v>165</v>
      </c>
      <c r="AS127" s="222" t="s">
        <v>3454</v>
      </c>
      <c r="AT127" s="222">
        <v>414970</v>
      </c>
    </row>
    <row r="128" spans="1:46">
      <c r="A128" s="222">
        <v>414996</v>
      </c>
      <c r="B128" s="222" t="s">
        <v>470</v>
      </c>
      <c r="G128" s="222" t="s">
        <v>164</v>
      </c>
      <c r="I128" s="222" t="s">
        <v>164</v>
      </c>
      <c r="J128" s="222" t="s">
        <v>164</v>
      </c>
      <c r="L128" s="222" t="s">
        <v>166</v>
      </c>
      <c r="N128" s="222" t="s">
        <v>164</v>
      </c>
      <c r="P128" s="222" t="s">
        <v>165</v>
      </c>
      <c r="Q128" s="222" t="s">
        <v>166</v>
      </c>
      <c r="R128" s="222" t="s">
        <v>165</v>
      </c>
      <c r="S128" s="222" t="s">
        <v>166</v>
      </c>
      <c r="T128" s="222" t="s">
        <v>165</v>
      </c>
      <c r="W128" s="222" t="s">
        <v>165</v>
      </c>
      <c r="X128" s="222" t="s">
        <v>166</v>
      </c>
      <c r="AS128" s="222" t="s">
        <v>3454</v>
      </c>
      <c r="AT128" s="222">
        <v>414996</v>
      </c>
    </row>
    <row r="129" spans="1:46">
      <c r="A129" s="222">
        <v>415036</v>
      </c>
      <c r="B129" s="222" t="s">
        <v>470</v>
      </c>
      <c r="G129" s="222" t="s">
        <v>166</v>
      </c>
      <c r="H129" s="222" t="s">
        <v>166</v>
      </c>
      <c r="J129" s="222" t="s">
        <v>164</v>
      </c>
      <c r="L129" s="222" t="s">
        <v>166</v>
      </c>
      <c r="P129" s="222" t="s">
        <v>164</v>
      </c>
      <c r="Q129" s="222" t="s">
        <v>164</v>
      </c>
      <c r="R129" s="222" t="s">
        <v>164</v>
      </c>
      <c r="S129" s="222" t="s">
        <v>164</v>
      </c>
      <c r="T129" s="222" t="s">
        <v>166</v>
      </c>
      <c r="U129" s="222" t="s">
        <v>166</v>
      </c>
      <c r="V129" s="222" t="s">
        <v>166</v>
      </c>
      <c r="W129" s="222" t="s">
        <v>165</v>
      </c>
      <c r="X129" s="222" t="s">
        <v>165</v>
      </c>
      <c r="AS129" s="222" t="s">
        <v>3454</v>
      </c>
      <c r="AT129" s="222">
        <v>415036</v>
      </c>
    </row>
    <row r="130" spans="1:46">
      <c r="A130" s="222">
        <v>415040</v>
      </c>
      <c r="B130" s="222" t="s">
        <v>470</v>
      </c>
      <c r="J130" s="222" t="s">
        <v>164</v>
      </c>
      <c r="K130" s="222" t="s">
        <v>164</v>
      </c>
      <c r="L130" s="222" t="s">
        <v>165</v>
      </c>
      <c r="O130" s="222" t="s">
        <v>164</v>
      </c>
      <c r="P130" s="222" t="s">
        <v>164</v>
      </c>
      <c r="R130" s="222" t="s">
        <v>165</v>
      </c>
      <c r="T130" s="222" t="s">
        <v>165</v>
      </c>
      <c r="U130" s="222" t="s">
        <v>165</v>
      </c>
      <c r="W130" s="222" t="s">
        <v>165</v>
      </c>
      <c r="X130" s="222" t="s">
        <v>165</v>
      </c>
      <c r="AS130" s="222" t="s">
        <v>3454</v>
      </c>
      <c r="AT130" s="222">
        <v>415040</v>
      </c>
    </row>
    <row r="131" spans="1:46">
      <c r="A131" s="222">
        <v>415079</v>
      </c>
      <c r="B131" s="222" t="s">
        <v>470</v>
      </c>
      <c r="G131" s="222" t="s">
        <v>164</v>
      </c>
      <c r="L131" s="222" t="s">
        <v>164</v>
      </c>
      <c r="N131" s="222" t="s">
        <v>164</v>
      </c>
      <c r="O131" s="222" t="s">
        <v>166</v>
      </c>
      <c r="Q131" s="222" t="s">
        <v>165</v>
      </c>
      <c r="R131" s="222" t="s">
        <v>165</v>
      </c>
      <c r="T131" s="222" t="s">
        <v>164</v>
      </c>
      <c r="U131" s="222" t="s">
        <v>166</v>
      </c>
      <c r="V131" s="222" t="s">
        <v>164</v>
      </c>
      <c r="W131" s="222" t="s">
        <v>166</v>
      </c>
      <c r="X131" s="222" t="s">
        <v>164</v>
      </c>
      <c r="AS131" s="222" t="s">
        <v>3454</v>
      </c>
      <c r="AT131" s="222">
        <v>415079</v>
      </c>
    </row>
    <row r="132" spans="1:46">
      <c r="A132" s="222">
        <v>415096</v>
      </c>
      <c r="B132" s="222" t="s">
        <v>470</v>
      </c>
      <c r="C132" s="222" t="s">
        <v>166</v>
      </c>
      <c r="I132" s="222" t="s">
        <v>165</v>
      </c>
      <c r="L132" s="222" t="s">
        <v>165</v>
      </c>
      <c r="M132" s="222" t="s">
        <v>166</v>
      </c>
      <c r="N132" s="222" t="s">
        <v>165</v>
      </c>
      <c r="P132" s="222" t="s">
        <v>165</v>
      </c>
      <c r="Q132" s="222" t="s">
        <v>166</v>
      </c>
      <c r="T132" s="222" t="s">
        <v>165</v>
      </c>
      <c r="U132" s="222" t="s">
        <v>165</v>
      </c>
      <c r="V132" s="222" t="s">
        <v>165</v>
      </c>
      <c r="W132" s="222" t="s">
        <v>165</v>
      </c>
      <c r="X132" s="222" t="s">
        <v>165</v>
      </c>
      <c r="AS132" s="222" t="s">
        <v>3454</v>
      </c>
      <c r="AT132" s="222">
        <v>415096</v>
      </c>
    </row>
    <row r="133" spans="1:46">
      <c r="A133" s="222">
        <v>415110</v>
      </c>
      <c r="B133" s="222" t="s">
        <v>470</v>
      </c>
      <c r="D133" s="222" t="s">
        <v>164</v>
      </c>
      <c r="J133" s="222" t="s">
        <v>165</v>
      </c>
      <c r="L133" s="222" t="s">
        <v>165</v>
      </c>
      <c r="R133" s="222" t="s">
        <v>164</v>
      </c>
      <c r="S133" s="222" t="s">
        <v>164</v>
      </c>
      <c r="X133" s="222" t="s">
        <v>164</v>
      </c>
      <c r="AS133" s="222" t="s">
        <v>3454</v>
      </c>
      <c r="AT133" s="222">
        <v>415110</v>
      </c>
    </row>
    <row r="134" spans="1:46">
      <c r="A134" s="222">
        <v>415156</v>
      </c>
      <c r="B134" s="222" t="s">
        <v>470</v>
      </c>
      <c r="F134" s="222" t="s">
        <v>166</v>
      </c>
      <c r="K134" s="222" t="s">
        <v>165</v>
      </c>
      <c r="L134" s="222" t="s">
        <v>165</v>
      </c>
      <c r="M134" s="222" t="s">
        <v>166</v>
      </c>
      <c r="P134" s="222" t="s">
        <v>165</v>
      </c>
      <c r="R134" s="222" t="s">
        <v>165</v>
      </c>
      <c r="U134" s="222" t="s">
        <v>165</v>
      </c>
      <c r="V134" s="222" t="s">
        <v>164</v>
      </c>
      <c r="W134" s="222" t="s">
        <v>164</v>
      </c>
      <c r="X134" s="222" t="s">
        <v>164</v>
      </c>
      <c r="AS134" s="222" t="s">
        <v>3454</v>
      </c>
      <c r="AT134" s="222">
        <v>415156</v>
      </c>
    </row>
    <row r="135" spans="1:46">
      <c r="A135" s="222">
        <v>415197</v>
      </c>
      <c r="B135" s="222" t="s">
        <v>470</v>
      </c>
      <c r="G135" s="222" t="s">
        <v>166</v>
      </c>
      <c r="J135" s="222" t="s">
        <v>164</v>
      </c>
      <c r="L135" s="222" t="s">
        <v>165</v>
      </c>
      <c r="P135" s="222" t="s">
        <v>166</v>
      </c>
      <c r="R135" s="222" t="s">
        <v>166</v>
      </c>
      <c r="S135" s="222" t="s">
        <v>166</v>
      </c>
      <c r="AS135" s="222" t="s">
        <v>3454</v>
      </c>
      <c r="AT135" s="222">
        <v>415197</v>
      </c>
    </row>
    <row r="136" spans="1:46">
      <c r="A136" s="222">
        <v>415221</v>
      </c>
      <c r="B136" s="222" t="s">
        <v>470</v>
      </c>
      <c r="G136" s="222" t="s">
        <v>164</v>
      </c>
      <c r="K136" s="222" t="s">
        <v>164</v>
      </c>
      <c r="T136" s="222" t="s">
        <v>166</v>
      </c>
      <c r="W136" s="222" t="s">
        <v>166</v>
      </c>
      <c r="X136" s="222" t="s">
        <v>166</v>
      </c>
      <c r="AS136" s="222" t="s">
        <v>3454</v>
      </c>
      <c r="AT136" s="222">
        <v>415221</v>
      </c>
    </row>
    <row r="137" spans="1:46">
      <c r="A137" s="222">
        <v>415268</v>
      </c>
      <c r="B137" s="222" t="s">
        <v>470</v>
      </c>
      <c r="J137" s="222" t="s">
        <v>166</v>
      </c>
      <c r="K137" s="222" t="s">
        <v>165</v>
      </c>
      <c r="N137" s="222" t="s">
        <v>165</v>
      </c>
      <c r="O137" s="222" t="s">
        <v>165</v>
      </c>
      <c r="R137" s="222" t="s">
        <v>165</v>
      </c>
      <c r="S137" s="222" t="s">
        <v>165</v>
      </c>
      <c r="T137" s="222" t="s">
        <v>165</v>
      </c>
      <c r="U137" s="222" t="s">
        <v>165</v>
      </c>
      <c r="W137" s="222" t="s">
        <v>165</v>
      </c>
      <c r="AS137" s="222" t="s">
        <v>3454</v>
      </c>
      <c r="AT137" s="222">
        <v>415268</v>
      </c>
    </row>
    <row r="138" spans="1:46">
      <c r="A138" s="222">
        <v>415287</v>
      </c>
      <c r="B138" s="222" t="s">
        <v>470</v>
      </c>
      <c r="G138" s="222" t="s">
        <v>164</v>
      </c>
      <c r="I138" s="222" t="s">
        <v>164</v>
      </c>
      <c r="M138" s="222" t="s">
        <v>164</v>
      </c>
      <c r="P138" s="222" t="s">
        <v>164</v>
      </c>
      <c r="Q138" s="222" t="s">
        <v>164</v>
      </c>
      <c r="R138" s="222" t="s">
        <v>165</v>
      </c>
      <c r="T138" s="222" t="s">
        <v>165</v>
      </c>
      <c r="U138" s="222" t="s">
        <v>166</v>
      </c>
      <c r="W138" s="222" t="s">
        <v>165</v>
      </c>
      <c r="X138" s="222" t="s">
        <v>165</v>
      </c>
      <c r="AS138" s="222" t="s">
        <v>3454</v>
      </c>
      <c r="AT138" s="222">
        <v>415287</v>
      </c>
    </row>
    <row r="139" spans="1:46">
      <c r="A139" s="222">
        <v>415320</v>
      </c>
      <c r="B139" s="222" t="s">
        <v>470</v>
      </c>
      <c r="G139" s="222" t="s">
        <v>164</v>
      </c>
      <c r="H139" s="222" t="s">
        <v>164</v>
      </c>
      <c r="L139" s="222" t="s">
        <v>165</v>
      </c>
      <c r="S139" s="222" t="s">
        <v>166</v>
      </c>
      <c r="T139" s="222" t="s">
        <v>164</v>
      </c>
      <c r="U139" s="222" t="s">
        <v>164</v>
      </c>
      <c r="V139" s="222" t="s">
        <v>166</v>
      </c>
      <c r="W139" s="222" t="s">
        <v>165</v>
      </c>
      <c r="X139" s="222" t="s">
        <v>164</v>
      </c>
      <c r="AS139" s="222" t="s">
        <v>3454</v>
      </c>
      <c r="AT139" s="222">
        <v>415320</v>
      </c>
    </row>
    <row r="140" spans="1:46">
      <c r="A140" s="222">
        <v>415322</v>
      </c>
      <c r="B140" s="222" t="s">
        <v>470</v>
      </c>
      <c r="H140" s="222" t="s">
        <v>164</v>
      </c>
      <c r="L140" s="222" t="s">
        <v>165</v>
      </c>
      <c r="R140" s="222" t="s">
        <v>165</v>
      </c>
      <c r="S140" s="222" t="s">
        <v>164</v>
      </c>
      <c r="W140" s="222" t="s">
        <v>164</v>
      </c>
      <c r="AS140" s="222" t="s">
        <v>3454</v>
      </c>
      <c r="AT140" s="222">
        <v>415322</v>
      </c>
    </row>
    <row r="141" spans="1:46">
      <c r="A141" s="222">
        <v>415396</v>
      </c>
      <c r="B141" s="222" t="s">
        <v>470</v>
      </c>
      <c r="L141" s="222" t="s">
        <v>164</v>
      </c>
      <c r="P141" s="222" t="s">
        <v>166</v>
      </c>
      <c r="R141" s="222" t="s">
        <v>165</v>
      </c>
      <c r="T141" s="222" t="s">
        <v>165</v>
      </c>
      <c r="W141" s="222" t="s">
        <v>165</v>
      </c>
      <c r="X141" s="222" t="s">
        <v>165</v>
      </c>
      <c r="AS141" s="222" t="s">
        <v>3454</v>
      </c>
      <c r="AT141" s="222">
        <v>415396</v>
      </c>
    </row>
    <row r="142" spans="1:46">
      <c r="A142" s="222">
        <v>415407</v>
      </c>
      <c r="B142" s="222" t="s">
        <v>470</v>
      </c>
      <c r="F142" s="222" t="s">
        <v>164</v>
      </c>
      <c r="L142" s="222" t="s">
        <v>164</v>
      </c>
      <c r="N142" s="222" t="s">
        <v>166</v>
      </c>
      <c r="O142" s="222" t="s">
        <v>164</v>
      </c>
      <c r="P142" s="222" t="s">
        <v>166</v>
      </c>
      <c r="R142" s="222" t="s">
        <v>166</v>
      </c>
      <c r="T142" s="222" t="s">
        <v>165</v>
      </c>
      <c r="U142" s="222" t="s">
        <v>166</v>
      </c>
      <c r="V142" s="222" t="s">
        <v>166</v>
      </c>
      <c r="AS142" s="222" t="s">
        <v>3454</v>
      </c>
      <c r="AT142" s="222">
        <v>415407</v>
      </c>
    </row>
    <row r="143" spans="1:46">
      <c r="A143" s="222">
        <v>415416</v>
      </c>
      <c r="B143" s="222" t="s">
        <v>470</v>
      </c>
      <c r="J143" s="222" t="s">
        <v>165</v>
      </c>
      <c r="L143" s="222" t="s">
        <v>165</v>
      </c>
      <c r="O143" s="222" t="s">
        <v>164</v>
      </c>
      <c r="Q143" s="222" t="s">
        <v>164</v>
      </c>
      <c r="R143" s="222" t="s">
        <v>165</v>
      </c>
      <c r="T143" s="222" t="s">
        <v>165</v>
      </c>
      <c r="U143" s="222" t="s">
        <v>165</v>
      </c>
      <c r="V143" s="222" t="s">
        <v>165</v>
      </c>
      <c r="W143" s="222" t="s">
        <v>165</v>
      </c>
      <c r="X143" s="222" t="s">
        <v>166</v>
      </c>
      <c r="AS143" s="222" t="s">
        <v>3454</v>
      </c>
      <c r="AT143" s="222">
        <v>415416</v>
      </c>
    </row>
    <row r="144" spans="1:46">
      <c r="A144" s="222">
        <v>415490</v>
      </c>
      <c r="B144" s="222" t="s">
        <v>470</v>
      </c>
      <c r="G144" s="222" t="s">
        <v>164</v>
      </c>
      <c r="H144" s="222" t="s">
        <v>164</v>
      </c>
      <c r="L144" s="222" t="s">
        <v>165</v>
      </c>
      <c r="N144" s="222" t="s">
        <v>164</v>
      </c>
      <c r="O144" s="222" t="s">
        <v>164</v>
      </c>
      <c r="Q144" s="222" t="s">
        <v>165</v>
      </c>
      <c r="R144" s="222" t="s">
        <v>165</v>
      </c>
      <c r="T144" s="222" t="s">
        <v>165</v>
      </c>
      <c r="U144" s="222" t="s">
        <v>165</v>
      </c>
      <c r="V144" s="222" t="s">
        <v>165</v>
      </c>
      <c r="W144" s="222" t="s">
        <v>165</v>
      </c>
      <c r="X144" s="222" t="s">
        <v>165</v>
      </c>
      <c r="AS144" s="222" t="s">
        <v>3454</v>
      </c>
      <c r="AT144" s="222">
        <v>415490</v>
      </c>
    </row>
    <row r="145" spans="1:46">
      <c r="A145" s="222">
        <v>415562</v>
      </c>
      <c r="B145" s="222" t="s">
        <v>470</v>
      </c>
      <c r="G145" s="222" t="s">
        <v>164</v>
      </c>
      <c r="J145" s="222" t="s">
        <v>164</v>
      </c>
      <c r="L145" s="222" t="s">
        <v>166</v>
      </c>
      <c r="O145" s="222" t="s">
        <v>166</v>
      </c>
      <c r="Q145" s="222" t="s">
        <v>166</v>
      </c>
      <c r="R145" s="222" t="s">
        <v>165</v>
      </c>
      <c r="S145" s="222" t="s">
        <v>166</v>
      </c>
      <c r="T145" s="222" t="s">
        <v>165</v>
      </c>
      <c r="U145" s="222" t="s">
        <v>165</v>
      </c>
      <c r="V145" s="222" t="s">
        <v>165</v>
      </c>
      <c r="W145" s="222" t="s">
        <v>165</v>
      </c>
      <c r="X145" s="222" t="s">
        <v>165</v>
      </c>
      <c r="AS145" s="222" t="s">
        <v>3454</v>
      </c>
      <c r="AT145" s="222">
        <v>415562</v>
      </c>
    </row>
    <row r="146" spans="1:46">
      <c r="A146" s="222">
        <v>415636</v>
      </c>
      <c r="B146" s="222" t="s">
        <v>470</v>
      </c>
      <c r="G146" s="222" t="s">
        <v>164</v>
      </c>
      <c r="N146" s="222" t="s">
        <v>164</v>
      </c>
      <c r="O146" s="222" t="s">
        <v>164</v>
      </c>
      <c r="P146" s="222" t="s">
        <v>165</v>
      </c>
      <c r="Q146" s="222" t="s">
        <v>165</v>
      </c>
      <c r="R146" s="222" t="s">
        <v>166</v>
      </c>
      <c r="T146" s="222" t="s">
        <v>165</v>
      </c>
      <c r="U146" s="222" t="s">
        <v>165</v>
      </c>
      <c r="V146" s="222" t="s">
        <v>165</v>
      </c>
      <c r="W146" s="222" t="s">
        <v>165</v>
      </c>
      <c r="X146" s="222" t="s">
        <v>165</v>
      </c>
      <c r="AS146" s="222" t="s">
        <v>3454</v>
      </c>
      <c r="AT146" s="222">
        <v>415636</v>
      </c>
    </row>
    <row r="147" spans="1:46">
      <c r="A147" s="222">
        <v>415681</v>
      </c>
      <c r="B147" s="222" t="s">
        <v>470</v>
      </c>
      <c r="J147" s="222" t="s">
        <v>166</v>
      </c>
      <c r="N147" s="222" t="s">
        <v>165</v>
      </c>
      <c r="O147" s="222" t="s">
        <v>165</v>
      </c>
      <c r="P147" s="222" t="s">
        <v>165</v>
      </c>
      <c r="Q147" s="222" t="s">
        <v>165</v>
      </c>
      <c r="R147" s="222" t="s">
        <v>165</v>
      </c>
      <c r="S147" s="222" t="s">
        <v>165</v>
      </c>
      <c r="T147" s="222" t="s">
        <v>165</v>
      </c>
      <c r="U147" s="222" t="s">
        <v>165</v>
      </c>
      <c r="V147" s="222" t="s">
        <v>165</v>
      </c>
      <c r="W147" s="222" t="s">
        <v>165</v>
      </c>
      <c r="X147" s="222" t="s">
        <v>165</v>
      </c>
      <c r="AS147" s="222" t="s">
        <v>3454</v>
      </c>
      <c r="AT147" s="222">
        <v>415681</v>
      </c>
    </row>
    <row r="148" spans="1:46">
      <c r="A148" s="222">
        <v>415824</v>
      </c>
      <c r="B148" s="222" t="s">
        <v>470</v>
      </c>
      <c r="G148" s="222" t="s">
        <v>164</v>
      </c>
      <c r="J148" s="222" t="s">
        <v>164</v>
      </c>
      <c r="L148" s="222" t="s">
        <v>166</v>
      </c>
      <c r="O148" s="222" t="s">
        <v>165</v>
      </c>
      <c r="P148" s="222" t="s">
        <v>165</v>
      </c>
      <c r="Q148" s="222" t="s">
        <v>165</v>
      </c>
      <c r="R148" s="222" t="s">
        <v>165</v>
      </c>
      <c r="T148" s="222" t="s">
        <v>165</v>
      </c>
      <c r="X148" s="222" t="s">
        <v>165</v>
      </c>
      <c r="AS148" s="222" t="s">
        <v>3454</v>
      </c>
      <c r="AT148" s="222">
        <v>415824</v>
      </c>
    </row>
    <row r="149" spans="1:46">
      <c r="A149" s="222">
        <v>415835</v>
      </c>
      <c r="B149" s="222" t="s">
        <v>470</v>
      </c>
      <c r="E149" s="222" t="s">
        <v>165</v>
      </c>
      <c r="G149" s="222" t="s">
        <v>164</v>
      </c>
      <c r="J149" s="222" t="s">
        <v>164</v>
      </c>
      <c r="L149" s="222" t="s">
        <v>166</v>
      </c>
      <c r="N149" s="222" t="s">
        <v>164</v>
      </c>
      <c r="O149" s="222" t="s">
        <v>164</v>
      </c>
      <c r="P149" s="222" t="s">
        <v>164</v>
      </c>
      <c r="R149" s="222" t="s">
        <v>165</v>
      </c>
      <c r="S149" s="222" t="s">
        <v>165</v>
      </c>
      <c r="T149" s="222" t="s">
        <v>164</v>
      </c>
      <c r="U149" s="222" t="s">
        <v>165</v>
      </c>
      <c r="V149" s="222" t="s">
        <v>164</v>
      </c>
      <c r="W149" s="222" t="s">
        <v>165</v>
      </c>
      <c r="X149" s="222" t="s">
        <v>164</v>
      </c>
      <c r="AS149" s="222" t="s">
        <v>3454</v>
      </c>
      <c r="AT149" s="222">
        <v>415835</v>
      </c>
    </row>
    <row r="150" spans="1:46">
      <c r="A150" s="222">
        <v>415872</v>
      </c>
      <c r="B150" s="222" t="s">
        <v>470</v>
      </c>
      <c r="D150" s="222" t="s">
        <v>164</v>
      </c>
      <c r="H150" s="222" t="s">
        <v>165</v>
      </c>
      <c r="J150" s="222" t="s">
        <v>164</v>
      </c>
      <c r="K150" s="222" t="s">
        <v>164</v>
      </c>
      <c r="N150" s="222" t="s">
        <v>165</v>
      </c>
      <c r="O150" s="222" t="s">
        <v>165</v>
      </c>
      <c r="P150" s="222" t="s">
        <v>165</v>
      </c>
      <c r="Q150" s="222" t="s">
        <v>165</v>
      </c>
      <c r="R150" s="222" t="s">
        <v>165</v>
      </c>
      <c r="S150" s="222" t="s">
        <v>165</v>
      </c>
      <c r="T150" s="222" t="s">
        <v>165</v>
      </c>
      <c r="U150" s="222" t="s">
        <v>165</v>
      </c>
      <c r="V150" s="222" t="s">
        <v>165</v>
      </c>
      <c r="W150" s="222" t="s">
        <v>165</v>
      </c>
      <c r="X150" s="222" t="s">
        <v>165</v>
      </c>
      <c r="AS150" s="222" t="s">
        <v>3454</v>
      </c>
      <c r="AT150" s="222">
        <v>415872</v>
      </c>
    </row>
    <row r="151" spans="1:46">
      <c r="A151" s="222">
        <v>415904</v>
      </c>
      <c r="B151" s="222" t="s">
        <v>361</v>
      </c>
      <c r="J151" s="222" t="s">
        <v>165</v>
      </c>
      <c r="M151" s="222" t="s">
        <v>165</v>
      </c>
      <c r="O151" s="222" t="s">
        <v>165</v>
      </c>
      <c r="P151" s="222" t="s">
        <v>165</v>
      </c>
      <c r="Q151" s="222" t="s">
        <v>165</v>
      </c>
      <c r="R151" s="222" t="s">
        <v>165</v>
      </c>
      <c r="S151" s="222" t="s">
        <v>165</v>
      </c>
      <c r="AS151" s="222" t="s">
        <v>3454</v>
      </c>
      <c r="AT151" s="222">
        <v>415904</v>
      </c>
    </row>
    <row r="152" spans="1:46">
      <c r="A152" s="222">
        <v>415987</v>
      </c>
      <c r="B152" s="222" t="s">
        <v>470</v>
      </c>
      <c r="G152" s="222" t="s">
        <v>164</v>
      </c>
      <c r="H152" s="222" t="s">
        <v>164</v>
      </c>
      <c r="J152" s="222" t="s">
        <v>164</v>
      </c>
      <c r="L152" s="222" t="s">
        <v>165</v>
      </c>
      <c r="O152" s="222" t="s">
        <v>164</v>
      </c>
      <c r="P152" s="222" t="s">
        <v>166</v>
      </c>
      <c r="R152" s="222" t="s">
        <v>165</v>
      </c>
      <c r="W152" s="222" t="s">
        <v>166</v>
      </c>
      <c r="X152" s="222" t="s">
        <v>166</v>
      </c>
      <c r="AS152" s="222" t="s">
        <v>3454</v>
      </c>
      <c r="AT152" s="222">
        <v>415987</v>
      </c>
    </row>
    <row r="153" spans="1:46">
      <c r="A153" s="222">
        <v>416045</v>
      </c>
      <c r="B153" s="222" t="s">
        <v>470</v>
      </c>
      <c r="L153" s="222" t="s">
        <v>166</v>
      </c>
      <c r="M153" s="222" t="s">
        <v>164</v>
      </c>
      <c r="Q153" s="222" t="s">
        <v>164</v>
      </c>
      <c r="S153" s="222" t="s">
        <v>164</v>
      </c>
      <c r="X153" s="222" t="s">
        <v>164</v>
      </c>
      <c r="AS153" s="222" t="s">
        <v>3454</v>
      </c>
      <c r="AT153" s="222">
        <v>416045</v>
      </c>
    </row>
    <row r="154" spans="1:46">
      <c r="A154" s="222">
        <v>416046</v>
      </c>
      <c r="B154" s="222" t="s">
        <v>470</v>
      </c>
      <c r="O154" s="222" t="s">
        <v>166</v>
      </c>
      <c r="Q154" s="222" t="s">
        <v>166</v>
      </c>
      <c r="T154" s="222" t="s">
        <v>165</v>
      </c>
      <c r="U154" s="222" t="s">
        <v>165</v>
      </c>
      <c r="V154" s="222" t="s">
        <v>165</v>
      </c>
      <c r="W154" s="222" t="s">
        <v>165</v>
      </c>
      <c r="X154" s="222" t="s">
        <v>165</v>
      </c>
      <c r="AS154" s="222" t="s">
        <v>3454</v>
      </c>
      <c r="AT154" s="222">
        <v>416046</v>
      </c>
    </row>
    <row r="155" spans="1:46">
      <c r="A155" s="222">
        <v>416095</v>
      </c>
      <c r="B155" s="222" t="s">
        <v>470</v>
      </c>
      <c r="T155" s="222" t="s">
        <v>165</v>
      </c>
      <c r="U155" s="222" t="s">
        <v>165</v>
      </c>
      <c r="V155" s="222" t="s">
        <v>165</v>
      </c>
      <c r="W155" s="222" t="s">
        <v>165</v>
      </c>
      <c r="X155" s="222" t="s">
        <v>165</v>
      </c>
      <c r="AS155" s="222" t="s">
        <v>3454</v>
      </c>
      <c r="AT155" s="222">
        <v>416095</v>
      </c>
    </row>
    <row r="156" spans="1:46">
      <c r="A156" s="222">
        <v>416133</v>
      </c>
      <c r="B156" s="222" t="s">
        <v>470</v>
      </c>
      <c r="E156" s="222" t="s">
        <v>164</v>
      </c>
      <c r="G156" s="222" t="s">
        <v>165</v>
      </c>
      <c r="L156" s="222" t="s">
        <v>166</v>
      </c>
      <c r="R156" s="222" t="s">
        <v>165</v>
      </c>
      <c r="S156" s="222" t="s">
        <v>164</v>
      </c>
      <c r="AS156" s="222" t="s">
        <v>3454</v>
      </c>
      <c r="AT156" s="222">
        <v>416133</v>
      </c>
    </row>
    <row r="157" spans="1:46">
      <c r="A157" s="222">
        <v>416135</v>
      </c>
      <c r="B157" s="222" t="s">
        <v>470</v>
      </c>
      <c r="N157" s="222" t="s">
        <v>165</v>
      </c>
      <c r="P157" s="222" t="s">
        <v>165</v>
      </c>
      <c r="Q157" s="222" t="s">
        <v>166</v>
      </c>
      <c r="R157" s="222" t="s">
        <v>165</v>
      </c>
      <c r="T157" s="222" t="s">
        <v>165</v>
      </c>
      <c r="U157" s="222" t="s">
        <v>165</v>
      </c>
      <c r="W157" s="222" t="s">
        <v>165</v>
      </c>
      <c r="AS157" s="222" t="s">
        <v>3454</v>
      </c>
      <c r="AT157" s="222">
        <v>416135</v>
      </c>
    </row>
    <row r="158" spans="1:46">
      <c r="A158" s="222">
        <v>416171</v>
      </c>
      <c r="B158" s="222" t="s">
        <v>470</v>
      </c>
      <c r="H158" s="222" t="s">
        <v>164</v>
      </c>
      <c r="I158" s="222" t="s">
        <v>164</v>
      </c>
      <c r="M158" s="222" t="s">
        <v>165</v>
      </c>
      <c r="N158" s="222" t="s">
        <v>165</v>
      </c>
      <c r="O158" s="222" t="s">
        <v>165</v>
      </c>
      <c r="P158" s="222" t="s">
        <v>165</v>
      </c>
      <c r="Q158" s="222" t="s">
        <v>165</v>
      </c>
      <c r="R158" s="222" t="s">
        <v>165</v>
      </c>
      <c r="S158" s="222" t="s">
        <v>165</v>
      </c>
      <c r="T158" s="222" t="s">
        <v>165</v>
      </c>
      <c r="U158" s="222" t="s">
        <v>165</v>
      </c>
      <c r="V158" s="222" t="s">
        <v>165</v>
      </c>
      <c r="W158" s="222" t="s">
        <v>165</v>
      </c>
      <c r="X158" s="222" t="s">
        <v>165</v>
      </c>
      <c r="AS158" s="222" t="s">
        <v>3454</v>
      </c>
      <c r="AT158" s="222">
        <v>416171</v>
      </c>
    </row>
    <row r="159" spans="1:46">
      <c r="A159" s="222">
        <v>416186</v>
      </c>
      <c r="B159" s="222" t="s">
        <v>470</v>
      </c>
      <c r="I159" s="222" t="s">
        <v>164</v>
      </c>
      <c r="J159" s="222" t="s">
        <v>165</v>
      </c>
      <c r="L159" s="222" t="s">
        <v>165</v>
      </c>
      <c r="M159" s="222" t="s">
        <v>166</v>
      </c>
      <c r="N159" s="222" t="s">
        <v>165</v>
      </c>
      <c r="R159" s="222" t="s">
        <v>166</v>
      </c>
      <c r="T159" s="222" t="s">
        <v>165</v>
      </c>
      <c r="U159" s="222" t="s">
        <v>165</v>
      </c>
      <c r="W159" s="222" t="s">
        <v>166</v>
      </c>
      <c r="AS159" s="222" t="s">
        <v>3454</v>
      </c>
      <c r="AT159" s="222">
        <v>416186</v>
      </c>
    </row>
    <row r="160" spans="1:46">
      <c r="A160" s="222">
        <v>416193</v>
      </c>
      <c r="B160" s="222" t="s">
        <v>470</v>
      </c>
      <c r="H160" s="222" t="s">
        <v>166</v>
      </c>
      <c r="S160" s="222" t="s">
        <v>166</v>
      </c>
      <c r="T160" s="222" t="s">
        <v>165</v>
      </c>
      <c r="U160" s="222" t="s">
        <v>165</v>
      </c>
      <c r="V160" s="222" t="s">
        <v>165</v>
      </c>
      <c r="W160" s="222" t="s">
        <v>165</v>
      </c>
      <c r="X160" s="222" t="s">
        <v>165</v>
      </c>
      <c r="AS160" s="222" t="s">
        <v>3454</v>
      </c>
      <c r="AT160" s="222">
        <v>416193</v>
      </c>
    </row>
    <row r="161" spans="1:46">
      <c r="A161" s="222">
        <v>416217</v>
      </c>
      <c r="B161" s="222" t="s">
        <v>470</v>
      </c>
      <c r="D161" s="222" t="s">
        <v>165</v>
      </c>
      <c r="J161" s="222" t="s">
        <v>166</v>
      </c>
      <c r="L161" s="222" t="s">
        <v>165</v>
      </c>
      <c r="M161" s="222" t="s">
        <v>165</v>
      </c>
      <c r="N161" s="222" t="s">
        <v>165</v>
      </c>
      <c r="O161" s="222" t="s">
        <v>165</v>
      </c>
      <c r="P161" s="222" t="s">
        <v>165</v>
      </c>
      <c r="Q161" s="222" t="s">
        <v>165</v>
      </c>
      <c r="R161" s="222" t="s">
        <v>165</v>
      </c>
      <c r="S161" s="222" t="s">
        <v>165</v>
      </c>
      <c r="T161" s="222" t="s">
        <v>165</v>
      </c>
      <c r="U161" s="222" t="s">
        <v>165</v>
      </c>
      <c r="V161" s="222" t="s">
        <v>165</v>
      </c>
      <c r="W161" s="222" t="s">
        <v>165</v>
      </c>
      <c r="X161" s="222" t="s">
        <v>165</v>
      </c>
      <c r="AS161" s="222" t="s">
        <v>3454</v>
      </c>
      <c r="AT161" s="222">
        <v>416217</v>
      </c>
    </row>
    <row r="162" spans="1:46">
      <c r="A162" s="222">
        <v>416232</v>
      </c>
      <c r="B162" s="222" t="s">
        <v>470</v>
      </c>
      <c r="N162" s="222" t="s">
        <v>165</v>
      </c>
      <c r="O162" s="222" t="s">
        <v>165</v>
      </c>
      <c r="P162" s="222" t="s">
        <v>165</v>
      </c>
      <c r="Q162" s="222" t="s">
        <v>165</v>
      </c>
      <c r="R162" s="222" t="s">
        <v>165</v>
      </c>
      <c r="S162" s="222" t="s">
        <v>165</v>
      </c>
      <c r="T162" s="222" t="s">
        <v>165</v>
      </c>
      <c r="U162" s="222" t="s">
        <v>165</v>
      </c>
      <c r="V162" s="222" t="s">
        <v>165</v>
      </c>
      <c r="W162" s="222" t="s">
        <v>165</v>
      </c>
      <c r="X162" s="222" t="s">
        <v>165</v>
      </c>
      <c r="AS162" s="222" t="s">
        <v>3454</v>
      </c>
      <c r="AT162" s="222">
        <v>416232</v>
      </c>
    </row>
    <row r="163" spans="1:46">
      <c r="A163" s="222">
        <v>416252</v>
      </c>
      <c r="B163" s="222" t="s">
        <v>470</v>
      </c>
      <c r="K163" s="222" t="s">
        <v>164</v>
      </c>
      <c r="L163" s="222" t="s">
        <v>164</v>
      </c>
      <c r="Q163" s="222" t="s">
        <v>164</v>
      </c>
      <c r="S163" s="222" t="s">
        <v>164</v>
      </c>
      <c r="T163" s="222" t="s">
        <v>166</v>
      </c>
      <c r="X163" s="222" t="s">
        <v>166</v>
      </c>
      <c r="AS163" s="222" t="s">
        <v>3454</v>
      </c>
      <c r="AT163" s="222">
        <v>416252</v>
      </c>
    </row>
    <row r="164" spans="1:46">
      <c r="A164" s="222">
        <v>416307</v>
      </c>
      <c r="B164" s="222" t="s">
        <v>470</v>
      </c>
      <c r="D164" s="222" t="s">
        <v>165</v>
      </c>
      <c r="H164" s="222" t="s">
        <v>166</v>
      </c>
      <c r="L164" s="222" t="s">
        <v>165</v>
      </c>
      <c r="M164" s="222" t="s">
        <v>165</v>
      </c>
      <c r="N164" s="222" t="s">
        <v>164</v>
      </c>
      <c r="O164" s="222" t="s">
        <v>165</v>
      </c>
      <c r="P164" s="222" t="s">
        <v>165</v>
      </c>
      <c r="Q164" s="222" t="s">
        <v>164</v>
      </c>
      <c r="R164" s="222" t="s">
        <v>165</v>
      </c>
      <c r="S164" s="222" t="s">
        <v>165</v>
      </c>
      <c r="U164" s="222" t="s">
        <v>165</v>
      </c>
      <c r="V164" s="222" t="s">
        <v>165</v>
      </c>
      <c r="W164" s="222" t="s">
        <v>164</v>
      </c>
      <c r="X164" s="222" t="s">
        <v>166</v>
      </c>
      <c r="AS164" s="222" t="s">
        <v>3454</v>
      </c>
      <c r="AT164" s="222">
        <v>416307</v>
      </c>
    </row>
    <row r="165" spans="1:46">
      <c r="A165" s="222">
        <v>416325</v>
      </c>
      <c r="B165" s="222" t="s">
        <v>470</v>
      </c>
      <c r="I165" s="222" t="s">
        <v>165</v>
      </c>
      <c r="J165" s="222" t="s">
        <v>164</v>
      </c>
      <c r="L165" s="222" t="s">
        <v>165</v>
      </c>
      <c r="N165" s="222" t="s">
        <v>165</v>
      </c>
      <c r="P165" s="222" t="s">
        <v>165</v>
      </c>
      <c r="Q165" s="222" t="s">
        <v>165</v>
      </c>
      <c r="R165" s="222" t="s">
        <v>165</v>
      </c>
      <c r="T165" s="222" t="s">
        <v>165</v>
      </c>
      <c r="W165" s="222" t="s">
        <v>165</v>
      </c>
      <c r="X165" s="222" t="s">
        <v>165</v>
      </c>
      <c r="AS165" s="222" t="s">
        <v>3454</v>
      </c>
      <c r="AT165" s="222">
        <v>416325</v>
      </c>
    </row>
    <row r="166" spans="1:46">
      <c r="A166" s="222">
        <v>416337</v>
      </c>
      <c r="B166" s="222" t="s">
        <v>470</v>
      </c>
      <c r="H166" s="222" t="s">
        <v>164</v>
      </c>
      <c r="J166" s="222" t="s">
        <v>166</v>
      </c>
      <c r="L166" s="222" t="s">
        <v>165</v>
      </c>
      <c r="P166" s="222" t="s">
        <v>166</v>
      </c>
      <c r="Q166" s="222" t="s">
        <v>166</v>
      </c>
      <c r="R166" s="222" t="s">
        <v>165</v>
      </c>
      <c r="S166" s="222" t="s">
        <v>165</v>
      </c>
      <c r="T166" s="222" t="s">
        <v>166</v>
      </c>
      <c r="U166" s="222" t="s">
        <v>165</v>
      </c>
      <c r="V166" s="222" t="s">
        <v>165</v>
      </c>
      <c r="W166" s="222" t="s">
        <v>165</v>
      </c>
      <c r="X166" s="222" t="s">
        <v>165</v>
      </c>
      <c r="AS166" s="222" t="s">
        <v>3454</v>
      </c>
      <c r="AT166" s="222">
        <v>416337</v>
      </c>
    </row>
    <row r="167" spans="1:46">
      <c r="A167" s="222">
        <v>416400</v>
      </c>
      <c r="B167" s="222" t="s">
        <v>470</v>
      </c>
      <c r="E167" s="222" t="s">
        <v>164</v>
      </c>
      <c r="J167" s="222" t="s">
        <v>164</v>
      </c>
      <c r="K167" s="222" t="s">
        <v>166</v>
      </c>
      <c r="M167" s="222" t="s">
        <v>164</v>
      </c>
      <c r="N167" s="222" t="s">
        <v>165</v>
      </c>
      <c r="O167" s="222" t="s">
        <v>165</v>
      </c>
      <c r="P167" s="222" t="s">
        <v>165</v>
      </c>
      <c r="Q167" s="222" t="s">
        <v>165</v>
      </c>
      <c r="R167" s="222" t="s">
        <v>165</v>
      </c>
      <c r="S167" s="222" t="s">
        <v>165</v>
      </c>
      <c r="T167" s="222" t="s">
        <v>165</v>
      </c>
      <c r="U167" s="222" t="s">
        <v>165</v>
      </c>
      <c r="V167" s="222" t="s">
        <v>165</v>
      </c>
      <c r="W167" s="222" t="s">
        <v>165</v>
      </c>
      <c r="X167" s="222" t="s">
        <v>165</v>
      </c>
      <c r="AS167" s="222" t="s">
        <v>3454</v>
      </c>
      <c r="AT167" s="222">
        <v>416400</v>
      </c>
    </row>
    <row r="168" spans="1:46">
      <c r="A168" s="222">
        <v>416475</v>
      </c>
      <c r="B168" s="222" t="s">
        <v>470</v>
      </c>
      <c r="G168" s="222" t="s">
        <v>164</v>
      </c>
      <c r="J168" s="222" t="s">
        <v>164</v>
      </c>
      <c r="L168" s="222" t="s">
        <v>165</v>
      </c>
      <c r="O168" s="222" t="s">
        <v>164</v>
      </c>
      <c r="P168" s="222" t="s">
        <v>166</v>
      </c>
      <c r="Q168" s="222" t="s">
        <v>165</v>
      </c>
      <c r="R168" s="222" t="s">
        <v>165</v>
      </c>
      <c r="T168" s="222" t="s">
        <v>164</v>
      </c>
      <c r="U168" s="222" t="s">
        <v>164</v>
      </c>
      <c r="V168" s="222" t="s">
        <v>164</v>
      </c>
      <c r="W168" s="222" t="s">
        <v>164</v>
      </c>
      <c r="X168" s="222" t="s">
        <v>164</v>
      </c>
      <c r="AS168" s="222" t="s">
        <v>3454</v>
      </c>
      <c r="AT168" s="222">
        <v>416475</v>
      </c>
    </row>
    <row r="169" spans="1:46">
      <c r="A169" s="222">
        <v>416497</v>
      </c>
      <c r="B169" s="222" t="s">
        <v>470</v>
      </c>
      <c r="F169" s="222" t="s">
        <v>164</v>
      </c>
      <c r="H169" s="222" t="s">
        <v>164</v>
      </c>
      <c r="K169" s="222" t="s">
        <v>166</v>
      </c>
      <c r="L169" s="222" t="s">
        <v>165</v>
      </c>
      <c r="N169" s="222" t="s">
        <v>166</v>
      </c>
      <c r="O169" s="222" t="s">
        <v>166</v>
      </c>
      <c r="P169" s="222" t="s">
        <v>166</v>
      </c>
      <c r="Q169" s="222" t="s">
        <v>165</v>
      </c>
      <c r="R169" s="222" t="s">
        <v>165</v>
      </c>
      <c r="S169" s="222" t="s">
        <v>165</v>
      </c>
      <c r="T169" s="222" t="s">
        <v>166</v>
      </c>
      <c r="U169" s="222" t="s">
        <v>166</v>
      </c>
      <c r="V169" s="222" t="s">
        <v>166</v>
      </c>
      <c r="W169" s="222" t="s">
        <v>166</v>
      </c>
      <c r="X169" s="222" t="s">
        <v>165</v>
      </c>
      <c r="AS169" s="222" t="s">
        <v>3454</v>
      </c>
      <c r="AT169" s="222">
        <v>416497</v>
      </c>
    </row>
    <row r="170" spans="1:46">
      <c r="A170" s="222">
        <v>416539</v>
      </c>
      <c r="B170" s="222" t="s">
        <v>361</v>
      </c>
      <c r="G170" s="222" t="s">
        <v>166</v>
      </c>
      <c r="H170" s="222" t="s">
        <v>165</v>
      </c>
      <c r="K170" s="222" t="s">
        <v>164</v>
      </c>
      <c r="L170" s="222" t="s">
        <v>165</v>
      </c>
      <c r="N170" s="222" t="s">
        <v>165</v>
      </c>
      <c r="O170" s="222" t="s">
        <v>165</v>
      </c>
      <c r="P170" s="222" t="s">
        <v>165</v>
      </c>
      <c r="Q170" s="222" t="s">
        <v>165</v>
      </c>
      <c r="R170" s="222" t="s">
        <v>165</v>
      </c>
      <c r="S170" s="222" t="s">
        <v>165</v>
      </c>
      <c r="AS170" s="222" t="s">
        <v>3454</v>
      </c>
      <c r="AT170" s="222">
        <v>416539</v>
      </c>
    </row>
    <row r="171" spans="1:46">
      <c r="A171" s="222">
        <v>416557</v>
      </c>
      <c r="B171" s="222" t="s">
        <v>361</v>
      </c>
      <c r="D171" s="222" t="s">
        <v>164</v>
      </c>
      <c r="G171" s="222" t="s">
        <v>164</v>
      </c>
      <c r="J171" s="222" t="s">
        <v>164</v>
      </c>
      <c r="L171" s="222" t="s">
        <v>164</v>
      </c>
      <c r="N171" s="222" t="s">
        <v>165</v>
      </c>
      <c r="O171" s="222" t="s">
        <v>165</v>
      </c>
      <c r="P171" s="222" t="s">
        <v>165</v>
      </c>
      <c r="Q171" s="222" t="s">
        <v>165</v>
      </c>
      <c r="R171" s="222" t="s">
        <v>165</v>
      </c>
      <c r="S171" s="222" t="s">
        <v>165</v>
      </c>
      <c r="AS171" s="222" t="s">
        <v>3454</v>
      </c>
      <c r="AT171" s="222">
        <v>416557</v>
      </c>
    </row>
    <row r="172" spans="1:46">
      <c r="A172" s="222">
        <v>416558</v>
      </c>
      <c r="B172" s="222" t="s">
        <v>470</v>
      </c>
      <c r="L172" s="222" t="s">
        <v>165</v>
      </c>
      <c r="P172" s="222" t="s">
        <v>166</v>
      </c>
      <c r="Q172" s="222" t="s">
        <v>165</v>
      </c>
      <c r="R172" s="222" t="s">
        <v>165</v>
      </c>
      <c r="T172" s="222" t="s">
        <v>165</v>
      </c>
      <c r="W172" s="222" t="s">
        <v>165</v>
      </c>
      <c r="AS172" s="222" t="s">
        <v>3454</v>
      </c>
      <c r="AT172" s="222">
        <v>416558</v>
      </c>
    </row>
    <row r="173" spans="1:46">
      <c r="A173" s="222">
        <v>416591</v>
      </c>
      <c r="B173" s="222" t="s">
        <v>470</v>
      </c>
      <c r="G173" s="222" t="s">
        <v>166</v>
      </c>
      <c r="H173" s="222" t="s">
        <v>164</v>
      </c>
      <c r="M173" s="222" t="s">
        <v>166</v>
      </c>
      <c r="N173" s="222" t="s">
        <v>166</v>
      </c>
      <c r="O173" s="222" t="s">
        <v>165</v>
      </c>
      <c r="P173" s="222" t="s">
        <v>166</v>
      </c>
      <c r="Q173" s="222" t="s">
        <v>165</v>
      </c>
      <c r="R173" s="222" t="s">
        <v>165</v>
      </c>
      <c r="S173" s="222" t="s">
        <v>165</v>
      </c>
      <c r="T173" s="222" t="s">
        <v>165</v>
      </c>
      <c r="U173" s="222" t="s">
        <v>165</v>
      </c>
      <c r="V173" s="222" t="s">
        <v>165</v>
      </c>
      <c r="W173" s="222" t="s">
        <v>165</v>
      </c>
      <c r="X173" s="222" t="s">
        <v>165</v>
      </c>
      <c r="AS173" s="222" t="s">
        <v>3454</v>
      </c>
      <c r="AT173" s="222">
        <v>416591</v>
      </c>
    </row>
    <row r="174" spans="1:46">
      <c r="A174" s="222">
        <v>416767</v>
      </c>
      <c r="B174" s="222" t="s">
        <v>470</v>
      </c>
      <c r="L174" s="222" t="s">
        <v>165</v>
      </c>
      <c r="P174" s="222" t="s">
        <v>164</v>
      </c>
      <c r="Q174" s="222" t="s">
        <v>166</v>
      </c>
      <c r="R174" s="222" t="s">
        <v>165</v>
      </c>
      <c r="W174" s="222" t="s">
        <v>166</v>
      </c>
      <c r="AS174" s="222" t="s">
        <v>3454</v>
      </c>
      <c r="AT174" s="222">
        <v>416767</v>
      </c>
    </row>
    <row r="175" spans="1:46">
      <c r="A175" s="222">
        <v>416794</v>
      </c>
      <c r="B175" s="222" t="s">
        <v>470</v>
      </c>
      <c r="H175" s="222" t="s">
        <v>165</v>
      </c>
      <c r="L175" s="222" t="s">
        <v>165</v>
      </c>
      <c r="M175" s="222" t="s">
        <v>164</v>
      </c>
      <c r="Q175" s="222" t="s">
        <v>164</v>
      </c>
      <c r="R175" s="222" t="s">
        <v>165</v>
      </c>
      <c r="S175" s="222" t="s">
        <v>165</v>
      </c>
      <c r="U175" s="222" t="s">
        <v>165</v>
      </c>
      <c r="W175" s="222" t="s">
        <v>164</v>
      </c>
      <c r="X175" s="222" t="s">
        <v>164</v>
      </c>
      <c r="AS175" s="222" t="s">
        <v>3454</v>
      </c>
      <c r="AT175" s="222">
        <v>416794</v>
      </c>
    </row>
    <row r="176" spans="1:46">
      <c r="A176" s="222">
        <v>416814</v>
      </c>
      <c r="B176" s="222" t="s">
        <v>470</v>
      </c>
      <c r="G176" s="222" t="s">
        <v>165</v>
      </c>
      <c r="L176" s="222" t="s">
        <v>166</v>
      </c>
      <c r="O176" s="222" t="s">
        <v>164</v>
      </c>
      <c r="Q176" s="222" t="s">
        <v>165</v>
      </c>
      <c r="R176" s="222" t="s">
        <v>166</v>
      </c>
      <c r="W176" s="222" t="s">
        <v>165</v>
      </c>
      <c r="AS176" s="222" t="s">
        <v>3454</v>
      </c>
      <c r="AT176" s="222">
        <v>416814</v>
      </c>
    </row>
    <row r="177" spans="1:46">
      <c r="A177" s="222">
        <v>416881</v>
      </c>
      <c r="B177" s="222" t="s">
        <v>470</v>
      </c>
      <c r="G177" s="222" t="s">
        <v>166</v>
      </c>
      <c r="L177" s="222" t="s">
        <v>164</v>
      </c>
      <c r="R177" s="222" t="s">
        <v>165</v>
      </c>
      <c r="S177" s="222" t="s">
        <v>164</v>
      </c>
      <c r="T177" s="222" t="s">
        <v>164</v>
      </c>
      <c r="X177" s="222" t="s">
        <v>164</v>
      </c>
      <c r="AS177" s="222" t="s">
        <v>3454</v>
      </c>
      <c r="AT177" s="222">
        <v>416881</v>
      </c>
    </row>
    <row r="178" spans="1:46">
      <c r="A178" s="222">
        <v>416908</v>
      </c>
      <c r="B178" s="222" t="s">
        <v>470</v>
      </c>
      <c r="E178" s="222" t="s">
        <v>164</v>
      </c>
      <c r="L178" s="222" t="s">
        <v>166</v>
      </c>
      <c r="M178" s="222" t="s">
        <v>164</v>
      </c>
      <c r="Q178" s="222" t="s">
        <v>166</v>
      </c>
      <c r="R178" s="222" t="s">
        <v>165</v>
      </c>
      <c r="S178" s="222" t="s">
        <v>166</v>
      </c>
      <c r="AS178" s="222" t="s">
        <v>3454</v>
      </c>
      <c r="AT178" s="222">
        <v>416908</v>
      </c>
    </row>
    <row r="179" spans="1:46">
      <c r="A179" s="222">
        <v>416917</v>
      </c>
      <c r="B179" s="222" t="s">
        <v>361</v>
      </c>
      <c r="D179" s="222" t="s">
        <v>164</v>
      </c>
      <c r="G179" s="222" t="s">
        <v>164</v>
      </c>
      <c r="H179" s="222" t="s">
        <v>165</v>
      </c>
      <c r="L179" s="222" t="s">
        <v>166</v>
      </c>
      <c r="N179" s="222" t="s">
        <v>165</v>
      </c>
      <c r="O179" s="222" t="s">
        <v>165</v>
      </c>
      <c r="P179" s="222" t="s">
        <v>165</v>
      </c>
      <c r="Q179" s="222" t="s">
        <v>165</v>
      </c>
      <c r="R179" s="222" t="s">
        <v>165</v>
      </c>
      <c r="S179" s="222" t="s">
        <v>165</v>
      </c>
      <c r="AS179" s="222" t="s">
        <v>3454</v>
      </c>
      <c r="AT179" s="222">
        <v>416917</v>
      </c>
    </row>
    <row r="180" spans="1:46">
      <c r="A180" s="222">
        <v>416943</v>
      </c>
      <c r="B180" s="222" t="s">
        <v>470</v>
      </c>
      <c r="I180" s="222" t="s">
        <v>164</v>
      </c>
      <c r="K180" s="222" t="s">
        <v>164</v>
      </c>
      <c r="L180" s="222" t="s">
        <v>165</v>
      </c>
      <c r="O180" s="222" t="s">
        <v>164</v>
      </c>
      <c r="P180" s="222" t="s">
        <v>164</v>
      </c>
      <c r="Q180" s="222" t="s">
        <v>165</v>
      </c>
      <c r="R180" s="222" t="s">
        <v>165</v>
      </c>
      <c r="S180" s="222" t="s">
        <v>165</v>
      </c>
      <c r="W180" s="222" t="s">
        <v>165</v>
      </c>
      <c r="X180" s="222" t="s">
        <v>166</v>
      </c>
      <c r="AS180" s="222" t="s">
        <v>3454</v>
      </c>
      <c r="AT180" s="222">
        <v>416943</v>
      </c>
    </row>
    <row r="181" spans="1:46">
      <c r="A181" s="222">
        <v>416944</v>
      </c>
      <c r="B181" s="222" t="s">
        <v>470</v>
      </c>
      <c r="I181" s="222" t="s">
        <v>165</v>
      </c>
      <c r="L181" s="222" t="s">
        <v>165</v>
      </c>
      <c r="N181" s="222" t="s">
        <v>166</v>
      </c>
      <c r="O181" s="222" t="s">
        <v>164</v>
      </c>
      <c r="P181" s="222" t="s">
        <v>165</v>
      </c>
      <c r="Q181" s="222" t="s">
        <v>164</v>
      </c>
      <c r="R181" s="222" t="s">
        <v>165</v>
      </c>
      <c r="T181" s="222" t="s">
        <v>166</v>
      </c>
      <c r="W181" s="222" t="s">
        <v>165</v>
      </c>
      <c r="AS181" s="222" t="s">
        <v>3454</v>
      </c>
      <c r="AT181" s="222">
        <v>416944</v>
      </c>
    </row>
    <row r="182" spans="1:46">
      <c r="A182" s="222">
        <v>416950</v>
      </c>
      <c r="B182" s="222" t="s">
        <v>470</v>
      </c>
      <c r="E182" s="222" t="s">
        <v>165</v>
      </c>
      <c r="G182" s="222" t="s">
        <v>165</v>
      </c>
      <c r="H182" s="222" t="s">
        <v>166</v>
      </c>
      <c r="L182" s="222" t="s">
        <v>165</v>
      </c>
      <c r="O182" s="222" t="s">
        <v>166</v>
      </c>
      <c r="P182" s="222" t="s">
        <v>166</v>
      </c>
      <c r="Q182" s="222" t="s">
        <v>166</v>
      </c>
      <c r="R182" s="222" t="s">
        <v>165</v>
      </c>
      <c r="S182" s="222" t="s">
        <v>165</v>
      </c>
      <c r="T182" s="222" t="s">
        <v>165</v>
      </c>
      <c r="U182" s="222" t="s">
        <v>165</v>
      </c>
      <c r="V182" s="222" t="s">
        <v>165</v>
      </c>
      <c r="W182" s="222" t="s">
        <v>165</v>
      </c>
      <c r="X182" s="222" t="s">
        <v>165</v>
      </c>
      <c r="AS182" s="222" t="s">
        <v>3454</v>
      </c>
      <c r="AT182" s="222">
        <v>416950</v>
      </c>
    </row>
    <row r="183" spans="1:46">
      <c r="A183" s="222">
        <v>416964</v>
      </c>
      <c r="B183" s="222" t="s">
        <v>470</v>
      </c>
      <c r="C183" s="222" t="s">
        <v>164</v>
      </c>
      <c r="H183" s="222" t="s">
        <v>164</v>
      </c>
      <c r="I183" s="222" t="s">
        <v>166</v>
      </c>
      <c r="L183" s="222" t="s">
        <v>166</v>
      </c>
      <c r="N183" s="222" t="s">
        <v>166</v>
      </c>
      <c r="O183" s="222" t="s">
        <v>166</v>
      </c>
      <c r="Q183" s="222" t="s">
        <v>165</v>
      </c>
      <c r="R183" s="222" t="s">
        <v>165</v>
      </c>
      <c r="S183" s="222" t="s">
        <v>165</v>
      </c>
      <c r="T183" s="222" t="s">
        <v>166</v>
      </c>
      <c r="V183" s="222" t="s">
        <v>166</v>
      </c>
      <c r="W183" s="222" t="s">
        <v>166</v>
      </c>
      <c r="X183" s="222" t="s">
        <v>166</v>
      </c>
      <c r="AS183" s="222" t="s">
        <v>3454</v>
      </c>
      <c r="AT183" s="222">
        <v>416964</v>
      </c>
    </row>
    <row r="184" spans="1:46">
      <c r="A184" s="222">
        <v>416968</v>
      </c>
      <c r="B184" s="222" t="s">
        <v>470</v>
      </c>
      <c r="I184" s="222" t="s">
        <v>164</v>
      </c>
      <c r="L184" s="222" t="s">
        <v>165</v>
      </c>
      <c r="M184" s="222" t="s">
        <v>164</v>
      </c>
      <c r="N184" s="222" t="s">
        <v>165</v>
      </c>
      <c r="O184" s="222" t="s">
        <v>164</v>
      </c>
      <c r="P184" s="222" t="s">
        <v>165</v>
      </c>
      <c r="Q184" s="222" t="s">
        <v>166</v>
      </c>
      <c r="R184" s="222" t="s">
        <v>165</v>
      </c>
      <c r="S184" s="222" t="s">
        <v>166</v>
      </c>
      <c r="T184" s="222" t="s">
        <v>165</v>
      </c>
      <c r="U184" s="222" t="s">
        <v>165</v>
      </c>
      <c r="V184" s="222" t="s">
        <v>166</v>
      </c>
      <c r="W184" s="222" t="s">
        <v>165</v>
      </c>
      <c r="X184" s="222" t="s">
        <v>165</v>
      </c>
      <c r="AS184" s="222" t="s">
        <v>3454</v>
      </c>
      <c r="AT184" s="222">
        <v>416968</v>
      </c>
    </row>
    <row r="185" spans="1:46">
      <c r="A185" s="222">
        <v>416969</v>
      </c>
      <c r="B185" s="222" t="s">
        <v>470</v>
      </c>
      <c r="H185" s="222" t="s">
        <v>164</v>
      </c>
      <c r="I185" s="222" t="s">
        <v>164</v>
      </c>
      <c r="L185" s="222" t="s">
        <v>165</v>
      </c>
      <c r="Q185" s="222" t="s">
        <v>165</v>
      </c>
      <c r="R185" s="222" t="s">
        <v>165</v>
      </c>
      <c r="S185" s="222" t="s">
        <v>165</v>
      </c>
      <c r="T185" s="222" t="s">
        <v>166</v>
      </c>
      <c r="U185" s="222" t="s">
        <v>164</v>
      </c>
      <c r="V185" s="222" t="s">
        <v>164</v>
      </c>
      <c r="W185" s="222" t="s">
        <v>166</v>
      </c>
      <c r="AS185" s="222" t="s">
        <v>3454</v>
      </c>
      <c r="AT185" s="222">
        <v>416969</v>
      </c>
    </row>
    <row r="186" spans="1:46">
      <c r="A186" s="222">
        <v>416990</v>
      </c>
      <c r="B186" s="222" t="s">
        <v>470</v>
      </c>
      <c r="I186" s="222" t="s">
        <v>166</v>
      </c>
      <c r="L186" s="222" t="s">
        <v>166</v>
      </c>
      <c r="M186" s="222" t="s">
        <v>166</v>
      </c>
      <c r="N186" s="222" t="s">
        <v>166</v>
      </c>
      <c r="O186" s="222" t="s">
        <v>166</v>
      </c>
      <c r="R186" s="222" t="s">
        <v>165</v>
      </c>
      <c r="T186" s="222" t="s">
        <v>165</v>
      </c>
      <c r="U186" s="222" t="s">
        <v>166</v>
      </c>
      <c r="W186" s="222" t="s">
        <v>165</v>
      </c>
      <c r="AS186" s="222" t="s">
        <v>3454</v>
      </c>
      <c r="AT186" s="222">
        <v>416990</v>
      </c>
    </row>
    <row r="187" spans="1:46">
      <c r="A187" s="222">
        <v>417025</v>
      </c>
      <c r="B187" s="222" t="s">
        <v>470</v>
      </c>
      <c r="G187" s="222" t="s">
        <v>166</v>
      </c>
      <c r="I187" s="222" t="s">
        <v>164</v>
      </c>
      <c r="L187" s="222" t="s">
        <v>166</v>
      </c>
      <c r="N187" s="222" t="s">
        <v>165</v>
      </c>
      <c r="P187" s="222" t="s">
        <v>165</v>
      </c>
      <c r="R187" s="222" t="s">
        <v>165</v>
      </c>
      <c r="T187" s="222" t="s">
        <v>164</v>
      </c>
      <c r="W187" s="222" t="s">
        <v>165</v>
      </c>
      <c r="X187" s="222" t="s">
        <v>164</v>
      </c>
      <c r="AS187" s="222" t="s">
        <v>3454</v>
      </c>
      <c r="AT187" s="222">
        <v>417025</v>
      </c>
    </row>
    <row r="188" spans="1:46">
      <c r="A188" s="222">
        <v>417094</v>
      </c>
      <c r="B188" s="222" t="s">
        <v>470</v>
      </c>
      <c r="K188" s="222" t="s">
        <v>164</v>
      </c>
      <c r="L188" s="222" t="s">
        <v>165</v>
      </c>
      <c r="O188" s="222" t="s">
        <v>165</v>
      </c>
      <c r="Q188" s="222" t="s">
        <v>166</v>
      </c>
      <c r="R188" s="222" t="s">
        <v>165</v>
      </c>
      <c r="S188" s="222" t="s">
        <v>165</v>
      </c>
      <c r="U188" s="222" t="s">
        <v>165</v>
      </c>
      <c r="V188" s="222" t="s">
        <v>165</v>
      </c>
      <c r="AS188" s="222" t="s">
        <v>3454</v>
      </c>
      <c r="AT188" s="222">
        <v>417094</v>
      </c>
    </row>
    <row r="189" spans="1:46">
      <c r="A189" s="222">
        <v>417096</v>
      </c>
      <c r="B189" s="222" t="s">
        <v>470</v>
      </c>
      <c r="E189" s="222" t="s">
        <v>164</v>
      </c>
      <c r="I189" s="222" t="s">
        <v>164</v>
      </c>
      <c r="L189" s="222" t="s">
        <v>165</v>
      </c>
      <c r="P189" s="222" t="s">
        <v>164</v>
      </c>
      <c r="Q189" s="222" t="s">
        <v>165</v>
      </c>
      <c r="R189" s="222" t="s">
        <v>166</v>
      </c>
      <c r="T189" s="222" t="s">
        <v>164</v>
      </c>
      <c r="U189" s="222" t="s">
        <v>166</v>
      </c>
      <c r="W189" s="222" t="s">
        <v>165</v>
      </c>
      <c r="X189" s="222" t="s">
        <v>164</v>
      </c>
      <c r="AS189" s="222" t="s">
        <v>3454</v>
      </c>
      <c r="AT189" s="222">
        <v>417096</v>
      </c>
    </row>
    <row r="190" spans="1:46">
      <c r="A190" s="222">
        <v>417127</v>
      </c>
      <c r="B190" s="222" t="s">
        <v>470</v>
      </c>
      <c r="C190" s="222" t="s">
        <v>166</v>
      </c>
      <c r="I190" s="222" t="s">
        <v>165</v>
      </c>
      <c r="L190" s="222" t="s">
        <v>165</v>
      </c>
      <c r="N190" s="222" t="s">
        <v>165</v>
      </c>
      <c r="O190" s="222" t="s">
        <v>166</v>
      </c>
      <c r="P190" s="222" t="s">
        <v>165</v>
      </c>
      <c r="Q190" s="222" t="s">
        <v>165</v>
      </c>
      <c r="R190" s="222" t="s">
        <v>165</v>
      </c>
      <c r="S190" s="222" t="s">
        <v>165</v>
      </c>
      <c r="T190" s="222" t="s">
        <v>165</v>
      </c>
      <c r="U190" s="222" t="s">
        <v>165</v>
      </c>
      <c r="V190" s="222" t="s">
        <v>166</v>
      </c>
      <c r="W190" s="222" t="s">
        <v>165</v>
      </c>
      <c r="X190" s="222" t="s">
        <v>165</v>
      </c>
      <c r="AS190" s="222" t="s">
        <v>3454</v>
      </c>
      <c r="AT190" s="222">
        <v>417127</v>
      </c>
    </row>
    <row r="191" spans="1:46">
      <c r="A191" s="222">
        <v>417128</v>
      </c>
      <c r="B191" s="222" t="s">
        <v>470</v>
      </c>
      <c r="G191" s="222" t="s">
        <v>164</v>
      </c>
      <c r="L191" s="222" t="s">
        <v>166</v>
      </c>
      <c r="M191" s="222" t="s">
        <v>164</v>
      </c>
      <c r="O191" s="222" t="s">
        <v>164</v>
      </c>
      <c r="R191" s="222" t="s">
        <v>166</v>
      </c>
      <c r="S191" s="222" t="s">
        <v>164</v>
      </c>
      <c r="U191" s="222" t="s">
        <v>166</v>
      </c>
      <c r="W191" s="222" t="s">
        <v>166</v>
      </c>
      <c r="X191" s="222" t="s">
        <v>164</v>
      </c>
      <c r="AS191" s="222" t="s">
        <v>3454</v>
      </c>
      <c r="AT191" s="222">
        <v>417128</v>
      </c>
    </row>
    <row r="192" spans="1:46">
      <c r="A192" s="222">
        <v>417182</v>
      </c>
      <c r="B192" s="222" t="s">
        <v>470</v>
      </c>
      <c r="G192" s="222" t="s">
        <v>164</v>
      </c>
      <c r="I192" s="222" t="s">
        <v>164</v>
      </c>
      <c r="L192" s="222" t="s">
        <v>166</v>
      </c>
      <c r="N192" s="222" t="s">
        <v>164</v>
      </c>
      <c r="O192" s="222" t="s">
        <v>164</v>
      </c>
      <c r="Q192" s="222" t="s">
        <v>164</v>
      </c>
      <c r="S192" s="222" t="s">
        <v>164</v>
      </c>
      <c r="X192" s="222" t="s">
        <v>166</v>
      </c>
      <c r="AS192" s="222" t="s">
        <v>3454</v>
      </c>
      <c r="AT192" s="222">
        <v>417182</v>
      </c>
    </row>
    <row r="193" spans="1:46">
      <c r="A193" s="222">
        <v>417189</v>
      </c>
      <c r="B193" s="222" t="s">
        <v>361</v>
      </c>
      <c r="D193" s="222" t="s">
        <v>164</v>
      </c>
      <c r="J193" s="222" t="s">
        <v>166</v>
      </c>
      <c r="K193" s="222" t="s">
        <v>164</v>
      </c>
      <c r="L193" s="222" t="s">
        <v>165</v>
      </c>
      <c r="N193" s="222" t="s">
        <v>165</v>
      </c>
      <c r="O193" s="222" t="s">
        <v>165</v>
      </c>
      <c r="P193" s="222" t="s">
        <v>165</v>
      </c>
      <c r="Q193" s="222" t="s">
        <v>165</v>
      </c>
      <c r="R193" s="222" t="s">
        <v>165</v>
      </c>
      <c r="S193" s="222" t="s">
        <v>165</v>
      </c>
      <c r="AS193" s="222" t="s">
        <v>3454</v>
      </c>
      <c r="AT193" s="222">
        <v>417189</v>
      </c>
    </row>
    <row r="194" spans="1:46">
      <c r="A194" s="222">
        <v>417236</v>
      </c>
      <c r="B194" s="222" t="s">
        <v>470</v>
      </c>
      <c r="G194" s="222" t="s">
        <v>164</v>
      </c>
      <c r="I194" s="222" t="s">
        <v>166</v>
      </c>
      <c r="L194" s="222" t="s">
        <v>166</v>
      </c>
      <c r="Q194" s="222" t="s">
        <v>164</v>
      </c>
      <c r="R194" s="222" t="s">
        <v>166</v>
      </c>
      <c r="T194" s="222" t="s">
        <v>166</v>
      </c>
      <c r="U194" s="222" t="s">
        <v>165</v>
      </c>
      <c r="V194" s="222" t="s">
        <v>166</v>
      </c>
      <c r="X194" s="222" t="s">
        <v>166</v>
      </c>
      <c r="AS194" s="222" t="s">
        <v>3454</v>
      </c>
      <c r="AT194" s="222">
        <v>417236</v>
      </c>
    </row>
    <row r="195" spans="1:46">
      <c r="A195" s="222">
        <v>417243</v>
      </c>
      <c r="B195" s="222" t="s">
        <v>470</v>
      </c>
      <c r="G195" s="222" t="s">
        <v>164</v>
      </c>
      <c r="H195" s="222" t="s">
        <v>164</v>
      </c>
      <c r="L195" s="222" t="s">
        <v>165</v>
      </c>
      <c r="R195" s="222" t="s">
        <v>165</v>
      </c>
      <c r="S195" s="222" t="s">
        <v>164</v>
      </c>
      <c r="AS195" s="222" t="s">
        <v>3454</v>
      </c>
      <c r="AT195" s="222">
        <v>417243</v>
      </c>
    </row>
    <row r="196" spans="1:46">
      <c r="A196" s="222">
        <v>417248</v>
      </c>
      <c r="B196" s="222" t="s">
        <v>470</v>
      </c>
      <c r="L196" s="222" t="s">
        <v>165</v>
      </c>
      <c r="R196" s="222" t="s">
        <v>165</v>
      </c>
      <c r="S196" s="222" t="s">
        <v>165</v>
      </c>
      <c r="T196" s="222" t="s">
        <v>165</v>
      </c>
      <c r="U196" s="222" t="s">
        <v>165</v>
      </c>
      <c r="V196" s="222" t="s">
        <v>165</v>
      </c>
      <c r="W196" s="222" t="s">
        <v>165</v>
      </c>
      <c r="X196" s="222" t="s">
        <v>165</v>
      </c>
      <c r="AS196" s="222" t="s">
        <v>3454</v>
      </c>
      <c r="AT196" s="222">
        <v>417248</v>
      </c>
    </row>
    <row r="197" spans="1:46">
      <c r="A197" s="222">
        <v>417265</v>
      </c>
      <c r="B197" s="222" t="s">
        <v>361</v>
      </c>
      <c r="D197" s="222" t="s">
        <v>165</v>
      </c>
      <c r="H197" s="222" t="s">
        <v>165</v>
      </c>
      <c r="K197" s="222" t="s">
        <v>166</v>
      </c>
      <c r="N197" s="222" t="s">
        <v>165</v>
      </c>
      <c r="O197" s="222" t="s">
        <v>165</v>
      </c>
      <c r="P197" s="222" t="s">
        <v>165</v>
      </c>
      <c r="Q197" s="222" t="s">
        <v>165</v>
      </c>
      <c r="R197" s="222" t="s">
        <v>165</v>
      </c>
      <c r="S197" s="222" t="s">
        <v>165</v>
      </c>
      <c r="AS197" s="222" t="s">
        <v>3454</v>
      </c>
      <c r="AT197" s="222">
        <v>417265</v>
      </c>
    </row>
    <row r="198" spans="1:46">
      <c r="A198" s="222">
        <v>417287</v>
      </c>
      <c r="B198" s="222" t="s">
        <v>361</v>
      </c>
      <c r="G198" s="222" t="s">
        <v>165</v>
      </c>
      <c r="H198" s="222" t="s">
        <v>165</v>
      </c>
      <c r="J198" s="222" t="s">
        <v>166</v>
      </c>
      <c r="K198" s="222" t="s">
        <v>166</v>
      </c>
      <c r="N198" s="222" t="s">
        <v>165</v>
      </c>
      <c r="O198" s="222" t="s">
        <v>165</v>
      </c>
      <c r="P198" s="222" t="s">
        <v>165</v>
      </c>
      <c r="Q198" s="222" t="s">
        <v>165</v>
      </c>
      <c r="R198" s="222" t="s">
        <v>165</v>
      </c>
      <c r="S198" s="222" t="s">
        <v>165</v>
      </c>
      <c r="AS198" s="222" t="s">
        <v>3454</v>
      </c>
      <c r="AT198" s="222">
        <v>417287</v>
      </c>
    </row>
    <row r="199" spans="1:46">
      <c r="A199" s="222">
        <v>417306</v>
      </c>
      <c r="B199" s="222" t="s">
        <v>361</v>
      </c>
      <c r="D199" s="222" t="s">
        <v>164</v>
      </c>
      <c r="K199" s="222" t="s">
        <v>164</v>
      </c>
      <c r="L199" s="222" t="s">
        <v>164</v>
      </c>
      <c r="N199" s="222" t="s">
        <v>165</v>
      </c>
      <c r="O199" s="222" t="s">
        <v>165</v>
      </c>
      <c r="P199" s="222" t="s">
        <v>165</v>
      </c>
      <c r="Q199" s="222" t="s">
        <v>165</v>
      </c>
      <c r="R199" s="222" t="s">
        <v>165</v>
      </c>
      <c r="S199" s="222" t="s">
        <v>165</v>
      </c>
      <c r="AS199" s="222" t="s">
        <v>3454</v>
      </c>
      <c r="AT199" s="222">
        <v>417306</v>
      </c>
    </row>
    <row r="200" spans="1:46">
      <c r="A200" s="222">
        <v>417338</v>
      </c>
      <c r="B200" s="222" t="s">
        <v>470</v>
      </c>
      <c r="D200" s="222" t="s">
        <v>164</v>
      </c>
      <c r="I200" s="222" t="s">
        <v>165</v>
      </c>
      <c r="L200" s="222" t="s">
        <v>165</v>
      </c>
      <c r="N200" s="222" t="s">
        <v>166</v>
      </c>
      <c r="O200" s="222" t="s">
        <v>166</v>
      </c>
      <c r="P200" s="222" t="s">
        <v>166</v>
      </c>
      <c r="Q200" s="222" t="s">
        <v>166</v>
      </c>
      <c r="R200" s="222" t="s">
        <v>166</v>
      </c>
      <c r="S200" s="222" t="s">
        <v>166</v>
      </c>
      <c r="T200" s="222" t="s">
        <v>165</v>
      </c>
      <c r="U200" s="222" t="s">
        <v>165</v>
      </c>
      <c r="V200" s="222" t="s">
        <v>165</v>
      </c>
      <c r="W200" s="222" t="s">
        <v>165</v>
      </c>
      <c r="X200" s="222" t="s">
        <v>165</v>
      </c>
      <c r="AS200" s="222" t="s">
        <v>3454</v>
      </c>
      <c r="AT200" s="222">
        <v>417338</v>
      </c>
    </row>
    <row r="201" spans="1:46">
      <c r="A201" s="222">
        <v>417344</v>
      </c>
      <c r="B201" s="222" t="s">
        <v>361</v>
      </c>
      <c r="C201" s="222" t="s">
        <v>164</v>
      </c>
      <c r="G201" s="222" t="s">
        <v>164</v>
      </c>
      <c r="I201" s="222" t="s">
        <v>166</v>
      </c>
      <c r="L201" s="222" t="s">
        <v>165</v>
      </c>
      <c r="N201" s="222" t="s">
        <v>165</v>
      </c>
      <c r="O201" s="222" t="s">
        <v>165</v>
      </c>
      <c r="P201" s="222" t="s">
        <v>165</v>
      </c>
      <c r="Q201" s="222" t="s">
        <v>165</v>
      </c>
      <c r="R201" s="222" t="s">
        <v>165</v>
      </c>
      <c r="S201" s="222" t="s">
        <v>165</v>
      </c>
      <c r="AS201" s="222" t="s">
        <v>3454</v>
      </c>
      <c r="AT201" s="222">
        <v>417344</v>
      </c>
    </row>
    <row r="202" spans="1:46">
      <c r="A202" s="222">
        <v>417378</v>
      </c>
      <c r="B202" s="222" t="s">
        <v>470</v>
      </c>
      <c r="E202" s="222" t="s">
        <v>164</v>
      </c>
      <c r="I202" s="222" t="s">
        <v>164</v>
      </c>
      <c r="K202" s="222" t="s">
        <v>164</v>
      </c>
      <c r="L202" s="222" t="s">
        <v>166</v>
      </c>
      <c r="O202" s="222" t="s">
        <v>164</v>
      </c>
      <c r="Q202" s="222" t="s">
        <v>164</v>
      </c>
      <c r="R202" s="222" t="s">
        <v>165</v>
      </c>
      <c r="S202" s="222" t="s">
        <v>164</v>
      </c>
      <c r="T202" s="222" t="s">
        <v>166</v>
      </c>
      <c r="U202" s="222" t="s">
        <v>166</v>
      </c>
      <c r="AS202" s="222" t="s">
        <v>3454</v>
      </c>
      <c r="AT202" s="222">
        <v>417378</v>
      </c>
    </row>
    <row r="203" spans="1:46">
      <c r="A203" s="222">
        <v>417444</v>
      </c>
      <c r="B203" s="222" t="s">
        <v>470</v>
      </c>
      <c r="F203" s="222" t="s">
        <v>164</v>
      </c>
      <c r="G203" s="222" t="s">
        <v>166</v>
      </c>
      <c r="I203" s="222" t="s">
        <v>164</v>
      </c>
      <c r="L203" s="222" t="s">
        <v>166</v>
      </c>
      <c r="N203" s="222" t="s">
        <v>166</v>
      </c>
      <c r="P203" s="222" t="s">
        <v>166</v>
      </c>
      <c r="Q203" s="222" t="s">
        <v>166</v>
      </c>
      <c r="T203" s="222" t="s">
        <v>165</v>
      </c>
      <c r="U203" s="222" t="s">
        <v>166</v>
      </c>
      <c r="V203" s="222" t="s">
        <v>165</v>
      </c>
      <c r="W203" s="222" t="s">
        <v>165</v>
      </c>
      <c r="X203" s="222" t="s">
        <v>165</v>
      </c>
      <c r="AS203" s="222" t="s">
        <v>3454</v>
      </c>
      <c r="AT203" s="222">
        <v>417444</v>
      </c>
    </row>
    <row r="204" spans="1:46">
      <c r="A204" s="222">
        <v>417446</v>
      </c>
      <c r="B204" s="222" t="s">
        <v>470</v>
      </c>
      <c r="I204" s="222" t="s">
        <v>164</v>
      </c>
      <c r="L204" s="222" t="s">
        <v>164</v>
      </c>
      <c r="N204" s="222" t="s">
        <v>165</v>
      </c>
      <c r="O204" s="222" t="s">
        <v>166</v>
      </c>
      <c r="Q204" s="222" t="s">
        <v>164</v>
      </c>
      <c r="R204" s="222" t="s">
        <v>165</v>
      </c>
      <c r="T204" s="222" t="s">
        <v>165</v>
      </c>
      <c r="U204" s="222" t="s">
        <v>165</v>
      </c>
      <c r="V204" s="222" t="s">
        <v>165</v>
      </c>
      <c r="X204" s="222" t="s">
        <v>166</v>
      </c>
      <c r="AS204" s="222" t="s">
        <v>3454</v>
      </c>
      <c r="AT204" s="222">
        <v>417446</v>
      </c>
    </row>
    <row r="205" spans="1:46">
      <c r="A205" s="222">
        <v>417494</v>
      </c>
      <c r="B205" s="222" t="s">
        <v>470</v>
      </c>
      <c r="E205" s="222" t="s">
        <v>164</v>
      </c>
      <c r="K205" s="222" t="s">
        <v>166</v>
      </c>
      <c r="L205" s="222" t="s">
        <v>164</v>
      </c>
      <c r="M205" s="222" t="s">
        <v>165</v>
      </c>
      <c r="O205" s="222" t="s">
        <v>166</v>
      </c>
      <c r="P205" s="222" t="s">
        <v>164</v>
      </c>
      <c r="R205" s="222" t="s">
        <v>166</v>
      </c>
      <c r="U205" s="222" t="s">
        <v>166</v>
      </c>
      <c r="W205" s="222" t="s">
        <v>165</v>
      </c>
      <c r="X205" s="222" t="s">
        <v>164</v>
      </c>
      <c r="AS205" s="222" t="s">
        <v>3454</v>
      </c>
      <c r="AT205" s="222">
        <v>417494</v>
      </c>
    </row>
    <row r="206" spans="1:46">
      <c r="A206" s="222">
        <v>417513</v>
      </c>
      <c r="B206" s="222" t="s">
        <v>470</v>
      </c>
      <c r="H206" s="222" t="s">
        <v>164</v>
      </c>
      <c r="K206" s="222" t="s">
        <v>164</v>
      </c>
      <c r="L206" s="222" t="s">
        <v>164</v>
      </c>
      <c r="Q206" s="222" t="s">
        <v>164</v>
      </c>
      <c r="X206" s="222" t="s">
        <v>164</v>
      </c>
      <c r="AS206" s="222" t="s">
        <v>3454</v>
      </c>
      <c r="AT206" s="222">
        <v>417513</v>
      </c>
    </row>
    <row r="207" spans="1:46">
      <c r="A207" s="222">
        <v>417520</v>
      </c>
      <c r="B207" s="222" t="s">
        <v>470</v>
      </c>
      <c r="C207" s="222" t="s">
        <v>164</v>
      </c>
      <c r="I207" s="222" t="s">
        <v>165</v>
      </c>
      <c r="K207" s="222" t="s">
        <v>166</v>
      </c>
      <c r="L207" s="222" t="s">
        <v>165</v>
      </c>
      <c r="Q207" s="222" t="s">
        <v>166</v>
      </c>
      <c r="T207" s="222" t="s">
        <v>165</v>
      </c>
      <c r="U207" s="222" t="s">
        <v>165</v>
      </c>
      <c r="V207" s="222" t="s">
        <v>165</v>
      </c>
      <c r="W207" s="222" t="s">
        <v>165</v>
      </c>
      <c r="X207" s="222" t="s">
        <v>165</v>
      </c>
      <c r="AS207" s="222" t="s">
        <v>3454</v>
      </c>
      <c r="AT207" s="222">
        <v>417520</v>
      </c>
    </row>
    <row r="208" spans="1:46">
      <c r="A208" s="222">
        <v>417539</v>
      </c>
      <c r="B208" s="222" t="s">
        <v>470</v>
      </c>
      <c r="F208" s="222" t="s">
        <v>164</v>
      </c>
      <c r="K208" s="222" t="s">
        <v>164</v>
      </c>
      <c r="L208" s="222" t="s">
        <v>164</v>
      </c>
      <c r="N208" s="222" t="s">
        <v>166</v>
      </c>
      <c r="O208" s="222" t="s">
        <v>166</v>
      </c>
      <c r="P208" s="222" t="s">
        <v>165</v>
      </c>
      <c r="Q208" s="222" t="s">
        <v>165</v>
      </c>
      <c r="R208" s="222" t="s">
        <v>165</v>
      </c>
      <c r="S208" s="222" t="s">
        <v>166</v>
      </c>
      <c r="T208" s="222" t="s">
        <v>165</v>
      </c>
      <c r="U208" s="222" t="s">
        <v>165</v>
      </c>
      <c r="V208" s="222" t="s">
        <v>165</v>
      </c>
      <c r="W208" s="222" t="s">
        <v>165</v>
      </c>
      <c r="X208" s="222" t="s">
        <v>165</v>
      </c>
      <c r="AS208" s="222" t="s">
        <v>3454</v>
      </c>
      <c r="AT208" s="222">
        <v>417539</v>
      </c>
    </row>
    <row r="209" spans="1:46">
      <c r="A209" s="222">
        <v>417546</v>
      </c>
      <c r="B209" s="222" t="s">
        <v>470</v>
      </c>
      <c r="C209" s="222" t="s">
        <v>164</v>
      </c>
      <c r="I209" s="222" t="s">
        <v>165</v>
      </c>
      <c r="L209" s="222" t="s">
        <v>165</v>
      </c>
      <c r="N209" s="222" t="s">
        <v>165</v>
      </c>
      <c r="O209" s="222" t="s">
        <v>166</v>
      </c>
      <c r="P209" s="222" t="s">
        <v>166</v>
      </c>
      <c r="Q209" s="222" t="s">
        <v>165</v>
      </c>
      <c r="R209" s="222" t="s">
        <v>165</v>
      </c>
      <c r="S209" s="222" t="s">
        <v>166</v>
      </c>
      <c r="T209" s="222" t="s">
        <v>165</v>
      </c>
      <c r="U209" s="222" t="s">
        <v>165</v>
      </c>
      <c r="V209" s="222" t="s">
        <v>165</v>
      </c>
      <c r="W209" s="222" t="s">
        <v>165</v>
      </c>
      <c r="X209" s="222" t="s">
        <v>165</v>
      </c>
      <c r="AS209" s="222" t="s">
        <v>3454</v>
      </c>
      <c r="AT209" s="222">
        <v>417546</v>
      </c>
    </row>
    <row r="210" spans="1:46">
      <c r="A210" s="222">
        <v>417547</v>
      </c>
      <c r="B210" s="222" t="s">
        <v>470</v>
      </c>
      <c r="I210" s="222" t="s">
        <v>166</v>
      </c>
      <c r="J210" s="222" t="s">
        <v>164</v>
      </c>
      <c r="L210" s="222" t="s">
        <v>166</v>
      </c>
      <c r="N210" s="222" t="s">
        <v>164</v>
      </c>
      <c r="R210" s="222" t="s">
        <v>165</v>
      </c>
      <c r="X210" s="222" t="s">
        <v>164</v>
      </c>
      <c r="AS210" s="222" t="s">
        <v>3454</v>
      </c>
      <c r="AT210" s="222">
        <v>417547</v>
      </c>
    </row>
    <row r="211" spans="1:46">
      <c r="A211" s="222">
        <v>417566</v>
      </c>
      <c r="B211" s="222" t="s">
        <v>470</v>
      </c>
      <c r="G211" s="222" t="s">
        <v>165</v>
      </c>
      <c r="L211" s="222" t="s">
        <v>165</v>
      </c>
      <c r="N211" s="222" t="s">
        <v>166</v>
      </c>
      <c r="O211" s="222" t="s">
        <v>165</v>
      </c>
      <c r="P211" s="222" t="s">
        <v>165</v>
      </c>
      <c r="Q211" s="222" t="s">
        <v>165</v>
      </c>
      <c r="R211" s="222" t="s">
        <v>165</v>
      </c>
      <c r="S211" s="222" t="s">
        <v>165</v>
      </c>
      <c r="T211" s="222" t="s">
        <v>165</v>
      </c>
      <c r="U211" s="222" t="s">
        <v>165</v>
      </c>
      <c r="V211" s="222" t="s">
        <v>165</v>
      </c>
      <c r="W211" s="222" t="s">
        <v>166</v>
      </c>
      <c r="X211" s="222" t="s">
        <v>165</v>
      </c>
      <c r="AS211" s="222" t="s">
        <v>3454</v>
      </c>
      <c r="AT211" s="222">
        <v>417566</v>
      </c>
    </row>
    <row r="212" spans="1:46">
      <c r="A212" s="222">
        <v>417567</v>
      </c>
      <c r="B212" s="222" t="s">
        <v>470</v>
      </c>
      <c r="G212" s="222" t="s">
        <v>166</v>
      </c>
      <c r="H212" s="222" t="s">
        <v>166</v>
      </c>
      <c r="I212" s="222" t="s">
        <v>164</v>
      </c>
      <c r="L212" s="222" t="s">
        <v>165</v>
      </c>
      <c r="O212" s="222" t="s">
        <v>166</v>
      </c>
      <c r="P212" s="222" t="s">
        <v>165</v>
      </c>
      <c r="Q212" s="222" t="s">
        <v>166</v>
      </c>
      <c r="R212" s="222" t="s">
        <v>165</v>
      </c>
      <c r="S212" s="222" t="s">
        <v>165</v>
      </c>
      <c r="T212" s="222" t="s">
        <v>166</v>
      </c>
      <c r="V212" s="222" t="s">
        <v>165</v>
      </c>
      <c r="W212" s="222" t="s">
        <v>165</v>
      </c>
      <c r="AS212" s="222" t="s">
        <v>3454</v>
      </c>
      <c r="AT212" s="222">
        <v>417567</v>
      </c>
    </row>
    <row r="213" spans="1:46">
      <c r="A213" s="222">
        <v>417661</v>
      </c>
      <c r="B213" s="222" t="s">
        <v>470</v>
      </c>
      <c r="O213" s="222" t="s">
        <v>164</v>
      </c>
      <c r="P213" s="222" t="s">
        <v>164</v>
      </c>
      <c r="Q213" s="222" t="s">
        <v>164</v>
      </c>
      <c r="U213" s="222" t="s">
        <v>166</v>
      </c>
      <c r="W213" s="222" t="s">
        <v>166</v>
      </c>
      <c r="AS213" s="222" t="s">
        <v>3454</v>
      </c>
      <c r="AT213" s="222">
        <v>417661</v>
      </c>
    </row>
    <row r="214" spans="1:46">
      <c r="A214" s="222">
        <v>417713</v>
      </c>
      <c r="B214" s="222" t="s">
        <v>470</v>
      </c>
      <c r="H214" s="222" t="s">
        <v>164</v>
      </c>
      <c r="K214" s="222" t="s">
        <v>165</v>
      </c>
      <c r="L214" s="222" t="s">
        <v>165</v>
      </c>
      <c r="M214" s="222" t="s">
        <v>165</v>
      </c>
      <c r="N214" s="222" t="s">
        <v>166</v>
      </c>
      <c r="O214" s="222" t="s">
        <v>165</v>
      </c>
      <c r="P214" s="222" t="s">
        <v>166</v>
      </c>
      <c r="Q214" s="222" t="s">
        <v>165</v>
      </c>
      <c r="R214" s="222" t="s">
        <v>165</v>
      </c>
      <c r="S214" s="222" t="s">
        <v>165</v>
      </c>
      <c r="T214" s="222" t="s">
        <v>165</v>
      </c>
      <c r="U214" s="222" t="s">
        <v>165</v>
      </c>
      <c r="V214" s="222" t="s">
        <v>165</v>
      </c>
      <c r="W214" s="222" t="s">
        <v>165</v>
      </c>
      <c r="X214" s="222" t="s">
        <v>165</v>
      </c>
      <c r="AS214" s="222" t="s">
        <v>3454</v>
      </c>
      <c r="AT214" s="222">
        <v>417713</v>
      </c>
    </row>
    <row r="215" spans="1:46">
      <c r="A215" s="222">
        <v>417719</v>
      </c>
      <c r="B215" s="222" t="s">
        <v>470</v>
      </c>
      <c r="G215" s="222" t="s">
        <v>166</v>
      </c>
      <c r="H215" s="222" t="s">
        <v>165</v>
      </c>
      <c r="I215" s="222" t="s">
        <v>166</v>
      </c>
      <c r="L215" s="222" t="s">
        <v>166</v>
      </c>
      <c r="O215" s="222" t="s">
        <v>165</v>
      </c>
      <c r="P215" s="222" t="s">
        <v>165</v>
      </c>
      <c r="Q215" s="222" t="s">
        <v>165</v>
      </c>
      <c r="R215" s="222" t="s">
        <v>165</v>
      </c>
      <c r="S215" s="222" t="s">
        <v>165</v>
      </c>
      <c r="T215" s="222" t="s">
        <v>165</v>
      </c>
      <c r="U215" s="222" t="s">
        <v>165</v>
      </c>
      <c r="V215" s="222" t="s">
        <v>165</v>
      </c>
      <c r="W215" s="222" t="s">
        <v>165</v>
      </c>
      <c r="X215" s="222" t="s">
        <v>165</v>
      </c>
      <c r="AS215" s="222" t="s">
        <v>3454</v>
      </c>
      <c r="AT215" s="222">
        <v>417719</v>
      </c>
    </row>
    <row r="216" spans="1:46">
      <c r="A216" s="222">
        <v>417764</v>
      </c>
      <c r="B216" s="222" t="s">
        <v>470</v>
      </c>
      <c r="D216" s="222" t="s">
        <v>164</v>
      </c>
      <c r="L216" s="222" t="s">
        <v>164</v>
      </c>
      <c r="O216" s="222" t="s">
        <v>164</v>
      </c>
      <c r="R216" s="222" t="s">
        <v>166</v>
      </c>
      <c r="W216" s="222" t="s">
        <v>166</v>
      </c>
      <c r="X216" s="222" t="s">
        <v>164</v>
      </c>
      <c r="AS216" s="222" t="s">
        <v>3454</v>
      </c>
      <c r="AT216" s="222">
        <v>417764</v>
      </c>
    </row>
    <row r="217" spans="1:46">
      <c r="A217" s="222">
        <v>417786</v>
      </c>
      <c r="B217" s="222" t="s">
        <v>470</v>
      </c>
      <c r="C217" s="222" t="s">
        <v>166</v>
      </c>
      <c r="I217" s="222" t="s">
        <v>165</v>
      </c>
      <c r="L217" s="222" t="s">
        <v>166</v>
      </c>
      <c r="Q217" s="222" t="s">
        <v>166</v>
      </c>
      <c r="R217" s="222" t="s">
        <v>165</v>
      </c>
      <c r="S217" s="222" t="s">
        <v>164</v>
      </c>
      <c r="V217" s="222" t="s">
        <v>166</v>
      </c>
      <c r="W217" s="222" t="s">
        <v>165</v>
      </c>
      <c r="X217" s="222" t="s">
        <v>165</v>
      </c>
      <c r="AS217" s="222" t="s">
        <v>3454</v>
      </c>
      <c r="AT217" s="222">
        <v>417786</v>
      </c>
    </row>
    <row r="218" spans="1:46">
      <c r="A218" s="222">
        <v>417798</v>
      </c>
      <c r="B218" s="222" t="s">
        <v>470</v>
      </c>
      <c r="F218" s="222" t="s">
        <v>164</v>
      </c>
      <c r="H218" s="222" t="s">
        <v>164</v>
      </c>
      <c r="K218" s="222" t="s">
        <v>164</v>
      </c>
      <c r="L218" s="222" t="s">
        <v>164</v>
      </c>
      <c r="S218" s="222" t="s">
        <v>164</v>
      </c>
      <c r="T218" s="222" t="s">
        <v>166</v>
      </c>
      <c r="AS218" s="222" t="s">
        <v>3454</v>
      </c>
      <c r="AT218" s="222">
        <v>417798</v>
      </c>
    </row>
    <row r="219" spans="1:46">
      <c r="A219" s="222">
        <v>417813</v>
      </c>
      <c r="B219" s="222" t="s">
        <v>470</v>
      </c>
      <c r="F219" s="222" t="s">
        <v>164</v>
      </c>
      <c r="L219" s="222" t="s">
        <v>166</v>
      </c>
      <c r="N219" s="222" t="s">
        <v>164</v>
      </c>
      <c r="O219" s="222" t="s">
        <v>164</v>
      </c>
      <c r="P219" s="222" t="s">
        <v>164</v>
      </c>
      <c r="Q219" s="222" t="s">
        <v>165</v>
      </c>
      <c r="R219" s="222" t="s">
        <v>166</v>
      </c>
      <c r="S219" s="222" t="s">
        <v>165</v>
      </c>
      <c r="U219" s="222" t="s">
        <v>164</v>
      </c>
      <c r="W219" s="222" t="s">
        <v>164</v>
      </c>
      <c r="AS219" s="222" t="s">
        <v>3454</v>
      </c>
      <c r="AT219" s="222">
        <v>417813</v>
      </c>
    </row>
    <row r="220" spans="1:46">
      <c r="A220" s="222">
        <v>417826</v>
      </c>
      <c r="B220" s="222" t="s">
        <v>470</v>
      </c>
      <c r="I220" s="222" t="s">
        <v>164</v>
      </c>
      <c r="N220" s="222" t="s">
        <v>166</v>
      </c>
      <c r="O220" s="222" t="s">
        <v>164</v>
      </c>
      <c r="P220" s="222" t="s">
        <v>166</v>
      </c>
      <c r="Q220" s="222" t="s">
        <v>164</v>
      </c>
      <c r="R220" s="222" t="s">
        <v>166</v>
      </c>
      <c r="T220" s="222" t="s">
        <v>165</v>
      </c>
      <c r="V220" s="222" t="s">
        <v>164</v>
      </c>
      <c r="W220" s="222" t="s">
        <v>166</v>
      </c>
      <c r="AS220" s="222" t="s">
        <v>3454</v>
      </c>
      <c r="AT220" s="222">
        <v>417826</v>
      </c>
    </row>
    <row r="221" spans="1:46">
      <c r="A221" s="222">
        <v>417856</v>
      </c>
      <c r="B221" s="222" t="s">
        <v>470</v>
      </c>
      <c r="E221" s="222" t="s">
        <v>164</v>
      </c>
      <c r="K221" s="222" t="s">
        <v>164</v>
      </c>
      <c r="L221" s="222" t="s">
        <v>166</v>
      </c>
      <c r="Q221" s="222" t="s">
        <v>165</v>
      </c>
      <c r="R221" s="222" t="s">
        <v>165</v>
      </c>
      <c r="S221" s="222" t="s">
        <v>166</v>
      </c>
      <c r="T221" s="222" t="s">
        <v>165</v>
      </c>
      <c r="U221" s="222" t="s">
        <v>165</v>
      </c>
      <c r="V221" s="222" t="s">
        <v>165</v>
      </c>
      <c r="W221" s="222" t="s">
        <v>165</v>
      </c>
      <c r="X221" s="222" t="s">
        <v>165</v>
      </c>
      <c r="AS221" s="222" t="s">
        <v>3454</v>
      </c>
      <c r="AT221" s="222">
        <v>417856</v>
      </c>
    </row>
    <row r="222" spans="1:46">
      <c r="A222" s="222">
        <v>417866</v>
      </c>
      <c r="B222" s="222" t="s">
        <v>470</v>
      </c>
      <c r="H222" s="222" t="s">
        <v>166</v>
      </c>
      <c r="L222" s="222" t="s">
        <v>165</v>
      </c>
      <c r="R222" s="222" t="s">
        <v>165</v>
      </c>
      <c r="T222" s="222" t="s">
        <v>165</v>
      </c>
      <c r="U222" s="222" t="s">
        <v>165</v>
      </c>
      <c r="V222" s="222" t="s">
        <v>164</v>
      </c>
      <c r="W222" s="222" t="s">
        <v>165</v>
      </c>
      <c r="X222" s="222" t="s">
        <v>165</v>
      </c>
      <c r="AS222" s="222" t="s">
        <v>3454</v>
      </c>
      <c r="AT222" s="222">
        <v>417866</v>
      </c>
    </row>
    <row r="223" spans="1:46">
      <c r="A223" s="222">
        <v>417881</v>
      </c>
      <c r="B223" s="222" t="s">
        <v>470</v>
      </c>
      <c r="I223" s="222" t="s">
        <v>166</v>
      </c>
      <c r="J223" s="222" t="s">
        <v>164</v>
      </c>
      <c r="L223" s="222" t="s">
        <v>165</v>
      </c>
      <c r="N223" s="222" t="s">
        <v>166</v>
      </c>
      <c r="Q223" s="222" t="s">
        <v>164</v>
      </c>
      <c r="R223" s="222" t="s">
        <v>166</v>
      </c>
      <c r="T223" s="222" t="s">
        <v>165</v>
      </c>
      <c r="U223" s="222" t="s">
        <v>165</v>
      </c>
      <c r="V223" s="222" t="s">
        <v>165</v>
      </c>
      <c r="W223" s="222" t="s">
        <v>165</v>
      </c>
      <c r="AS223" s="222" t="s">
        <v>3454</v>
      </c>
      <c r="AT223" s="222">
        <v>417881</v>
      </c>
    </row>
    <row r="224" spans="1:46">
      <c r="A224" s="222">
        <v>417938</v>
      </c>
      <c r="B224" s="222" t="s">
        <v>470</v>
      </c>
      <c r="I224" s="222" t="s">
        <v>164</v>
      </c>
      <c r="K224" s="222" t="s">
        <v>164</v>
      </c>
      <c r="L224" s="222" t="s">
        <v>165</v>
      </c>
      <c r="P224" s="222" t="s">
        <v>165</v>
      </c>
      <c r="Q224" s="222" t="s">
        <v>165</v>
      </c>
      <c r="R224" s="222" t="s">
        <v>165</v>
      </c>
      <c r="T224" s="222" t="s">
        <v>164</v>
      </c>
      <c r="W224" s="222" t="s">
        <v>165</v>
      </c>
      <c r="X224" s="222" t="s">
        <v>166</v>
      </c>
      <c r="AS224" s="222" t="s">
        <v>3454</v>
      </c>
      <c r="AT224" s="222">
        <v>417938</v>
      </c>
    </row>
    <row r="225" spans="1:46">
      <c r="A225" s="222">
        <v>417975</v>
      </c>
      <c r="B225" s="222" t="s">
        <v>470</v>
      </c>
      <c r="G225" s="222" t="s">
        <v>165</v>
      </c>
      <c r="L225" s="222" t="s">
        <v>165</v>
      </c>
      <c r="M225" s="222" t="s">
        <v>164</v>
      </c>
      <c r="N225" s="222" t="s">
        <v>164</v>
      </c>
      <c r="P225" s="222" t="s">
        <v>165</v>
      </c>
      <c r="R225" s="222" t="s">
        <v>165</v>
      </c>
      <c r="S225" s="222" t="s">
        <v>165</v>
      </c>
      <c r="T225" s="222" t="s">
        <v>165</v>
      </c>
      <c r="U225" s="222" t="s">
        <v>165</v>
      </c>
      <c r="W225" s="222" t="s">
        <v>165</v>
      </c>
      <c r="AS225" s="222" t="s">
        <v>3454</v>
      </c>
      <c r="AT225" s="222">
        <v>417975</v>
      </c>
    </row>
    <row r="226" spans="1:46">
      <c r="A226" s="222">
        <v>417995</v>
      </c>
      <c r="B226" s="222" t="s">
        <v>470</v>
      </c>
      <c r="H226" s="222" t="s">
        <v>164</v>
      </c>
      <c r="L226" s="222" t="s">
        <v>164</v>
      </c>
      <c r="R226" s="222" t="s">
        <v>165</v>
      </c>
      <c r="S226" s="222" t="s">
        <v>165</v>
      </c>
      <c r="W226" s="222" t="s">
        <v>164</v>
      </c>
      <c r="AS226" s="222" t="s">
        <v>3454</v>
      </c>
      <c r="AT226" s="222">
        <v>417995</v>
      </c>
    </row>
    <row r="227" spans="1:46">
      <c r="A227" s="222">
        <v>418016</v>
      </c>
      <c r="B227" s="222" t="s">
        <v>470</v>
      </c>
      <c r="D227" s="222" t="s">
        <v>166</v>
      </c>
      <c r="K227" s="222" t="s">
        <v>164</v>
      </c>
      <c r="L227" s="222" t="s">
        <v>165</v>
      </c>
      <c r="N227" s="222" t="s">
        <v>164</v>
      </c>
      <c r="O227" s="222" t="s">
        <v>164</v>
      </c>
      <c r="P227" s="222" t="s">
        <v>166</v>
      </c>
      <c r="Q227" s="222" t="s">
        <v>165</v>
      </c>
      <c r="R227" s="222" t="s">
        <v>165</v>
      </c>
      <c r="T227" s="222" t="s">
        <v>165</v>
      </c>
      <c r="U227" s="222" t="s">
        <v>165</v>
      </c>
      <c r="V227" s="222" t="s">
        <v>166</v>
      </c>
      <c r="W227" s="222" t="s">
        <v>165</v>
      </c>
      <c r="X227" s="222" t="s">
        <v>166</v>
      </c>
      <c r="AS227" s="222" t="s">
        <v>3454</v>
      </c>
      <c r="AT227" s="222">
        <v>418016</v>
      </c>
    </row>
    <row r="228" spans="1:46">
      <c r="A228" s="222">
        <v>418074</v>
      </c>
      <c r="B228" s="222" t="s">
        <v>470</v>
      </c>
      <c r="K228" s="222" t="s">
        <v>164</v>
      </c>
      <c r="R228" s="222" t="s">
        <v>165</v>
      </c>
      <c r="S228" s="222" t="s">
        <v>164</v>
      </c>
      <c r="V228" s="222" t="s">
        <v>165</v>
      </c>
      <c r="W228" s="222" t="s">
        <v>165</v>
      </c>
      <c r="AS228" s="222" t="s">
        <v>3454</v>
      </c>
      <c r="AT228" s="222">
        <v>418074</v>
      </c>
    </row>
    <row r="229" spans="1:46">
      <c r="A229" s="222">
        <v>418082</v>
      </c>
      <c r="B229" s="222" t="s">
        <v>470</v>
      </c>
      <c r="H229" s="222" t="s">
        <v>164</v>
      </c>
      <c r="K229" s="222" t="s">
        <v>164</v>
      </c>
      <c r="L229" s="222" t="s">
        <v>164</v>
      </c>
      <c r="P229" s="222" t="s">
        <v>164</v>
      </c>
      <c r="R229" s="222" t="s">
        <v>165</v>
      </c>
      <c r="S229" s="222" t="s">
        <v>165</v>
      </c>
      <c r="AS229" s="222" t="s">
        <v>3454</v>
      </c>
      <c r="AT229" s="222">
        <v>418082</v>
      </c>
    </row>
    <row r="230" spans="1:46">
      <c r="A230" s="222">
        <v>418084</v>
      </c>
      <c r="B230" s="222" t="s">
        <v>470</v>
      </c>
      <c r="D230" s="222" t="s">
        <v>164</v>
      </c>
      <c r="G230" s="222" t="s">
        <v>164</v>
      </c>
      <c r="L230" s="222" t="s">
        <v>166</v>
      </c>
      <c r="O230" s="222" t="s">
        <v>164</v>
      </c>
      <c r="Q230" s="222" t="s">
        <v>165</v>
      </c>
      <c r="R230" s="222" t="s">
        <v>165</v>
      </c>
      <c r="S230" s="222" t="s">
        <v>166</v>
      </c>
      <c r="V230" s="222" t="s">
        <v>166</v>
      </c>
      <c r="W230" s="222" t="s">
        <v>166</v>
      </c>
      <c r="X230" s="222" t="s">
        <v>165</v>
      </c>
      <c r="AS230" s="222" t="s">
        <v>3454</v>
      </c>
      <c r="AT230" s="222">
        <v>418084</v>
      </c>
    </row>
    <row r="231" spans="1:46">
      <c r="A231" s="222">
        <v>418107</v>
      </c>
      <c r="B231" s="222" t="s">
        <v>470</v>
      </c>
      <c r="L231" s="222" t="s">
        <v>164</v>
      </c>
      <c r="O231" s="222" t="s">
        <v>164</v>
      </c>
      <c r="Q231" s="222" t="s">
        <v>164</v>
      </c>
      <c r="R231" s="222" t="s">
        <v>165</v>
      </c>
      <c r="S231" s="222" t="s">
        <v>164</v>
      </c>
      <c r="U231" s="222" t="s">
        <v>164</v>
      </c>
      <c r="AS231" s="222" t="s">
        <v>3454</v>
      </c>
      <c r="AT231" s="222">
        <v>418107</v>
      </c>
    </row>
    <row r="232" spans="1:46">
      <c r="A232" s="222">
        <v>418125</v>
      </c>
      <c r="B232" s="222" t="s">
        <v>470</v>
      </c>
      <c r="I232" s="222" t="s">
        <v>166</v>
      </c>
      <c r="K232" s="222" t="s">
        <v>164</v>
      </c>
      <c r="L232" s="222" t="s">
        <v>166</v>
      </c>
      <c r="Q232" s="222" t="s">
        <v>165</v>
      </c>
      <c r="R232" s="222" t="s">
        <v>165</v>
      </c>
      <c r="W232" s="222" t="s">
        <v>166</v>
      </c>
      <c r="AS232" s="222" t="s">
        <v>3454</v>
      </c>
      <c r="AT232" s="222">
        <v>418125</v>
      </c>
    </row>
    <row r="233" spans="1:46">
      <c r="A233" s="222">
        <v>418136</v>
      </c>
      <c r="B233" s="222" t="s">
        <v>470</v>
      </c>
      <c r="F233" s="222" t="s">
        <v>164</v>
      </c>
      <c r="H233" s="222" t="s">
        <v>164</v>
      </c>
      <c r="I233" s="222" t="s">
        <v>164</v>
      </c>
      <c r="L233" s="222" t="s">
        <v>165</v>
      </c>
      <c r="O233" s="222" t="s">
        <v>164</v>
      </c>
      <c r="Q233" s="222" t="s">
        <v>166</v>
      </c>
      <c r="R233" s="222" t="s">
        <v>165</v>
      </c>
      <c r="S233" s="222" t="s">
        <v>165</v>
      </c>
      <c r="V233" s="222" t="s">
        <v>164</v>
      </c>
      <c r="AS233" s="222" t="s">
        <v>3454</v>
      </c>
      <c r="AT233" s="222">
        <v>418136</v>
      </c>
    </row>
    <row r="234" spans="1:46">
      <c r="A234" s="222">
        <v>418146</v>
      </c>
      <c r="B234" s="222" t="s">
        <v>470</v>
      </c>
      <c r="C234" s="222" t="s">
        <v>164</v>
      </c>
      <c r="I234" s="222" t="s">
        <v>165</v>
      </c>
      <c r="J234" s="222" t="s">
        <v>166</v>
      </c>
      <c r="L234" s="222" t="s">
        <v>166</v>
      </c>
      <c r="N234" s="222" t="s">
        <v>165</v>
      </c>
      <c r="P234" s="222" t="s">
        <v>164</v>
      </c>
      <c r="Q234" s="222" t="s">
        <v>166</v>
      </c>
      <c r="R234" s="222" t="s">
        <v>165</v>
      </c>
      <c r="T234" s="222" t="s">
        <v>165</v>
      </c>
      <c r="U234" s="222" t="s">
        <v>164</v>
      </c>
      <c r="W234" s="222" t="s">
        <v>165</v>
      </c>
      <c r="X234" s="222" t="s">
        <v>165</v>
      </c>
      <c r="AS234" s="222" t="s">
        <v>3454</v>
      </c>
      <c r="AT234" s="222">
        <v>418146</v>
      </c>
    </row>
    <row r="235" spans="1:46">
      <c r="A235" s="222">
        <v>418148</v>
      </c>
      <c r="B235" s="222" t="s">
        <v>470</v>
      </c>
      <c r="D235" s="222" t="s">
        <v>166</v>
      </c>
      <c r="J235" s="222" t="s">
        <v>166</v>
      </c>
      <c r="L235" s="222" t="s">
        <v>164</v>
      </c>
      <c r="O235" s="222" t="s">
        <v>164</v>
      </c>
      <c r="Q235" s="222" t="s">
        <v>166</v>
      </c>
      <c r="R235" s="222" t="s">
        <v>165</v>
      </c>
      <c r="S235" s="222" t="s">
        <v>166</v>
      </c>
      <c r="AS235" s="222" t="s">
        <v>3454</v>
      </c>
      <c r="AT235" s="222">
        <v>418148</v>
      </c>
    </row>
    <row r="236" spans="1:46">
      <c r="A236" s="222">
        <v>418174</v>
      </c>
      <c r="B236" s="222" t="s">
        <v>470</v>
      </c>
      <c r="K236" s="222" t="s">
        <v>166</v>
      </c>
      <c r="L236" s="222" t="s">
        <v>166</v>
      </c>
      <c r="P236" s="222" t="s">
        <v>165</v>
      </c>
      <c r="Q236" s="222" t="s">
        <v>164</v>
      </c>
      <c r="S236" s="222" t="s">
        <v>164</v>
      </c>
      <c r="AS236" s="222" t="s">
        <v>3454</v>
      </c>
      <c r="AT236" s="222">
        <v>418174</v>
      </c>
    </row>
    <row r="237" spans="1:46">
      <c r="A237" s="222">
        <v>418182</v>
      </c>
      <c r="B237" s="222" t="s">
        <v>470</v>
      </c>
      <c r="G237" s="222" t="s">
        <v>164</v>
      </c>
      <c r="I237" s="222" t="s">
        <v>166</v>
      </c>
      <c r="J237" s="222" t="s">
        <v>166</v>
      </c>
      <c r="L237" s="222" t="s">
        <v>165</v>
      </c>
      <c r="O237" s="222" t="s">
        <v>164</v>
      </c>
      <c r="Q237" s="222" t="s">
        <v>166</v>
      </c>
      <c r="R237" s="222" t="s">
        <v>165</v>
      </c>
      <c r="U237" s="222" t="s">
        <v>166</v>
      </c>
      <c r="W237" s="222" t="s">
        <v>165</v>
      </c>
      <c r="X237" s="222" t="s">
        <v>164</v>
      </c>
      <c r="AS237" s="222" t="s">
        <v>3454</v>
      </c>
      <c r="AT237" s="222">
        <v>418182</v>
      </c>
    </row>
    <row r="238" spans="1:46">
      <c r="A238" s="222">
        <v>418211</v>
      </c>
      <c r="B238" s="222" t="s">
        <v>470</v>
      </c>
      <c r="G238" s="222" t="s">
        <v>164</v>
      </c>
      <c r="I238" s="222" t="s">
        <v>165</v>
      </c>
      <c r="J238" s="222" t="s">
        <v>164</v>
      </c>
      <c r="L238" s="222" t="s">
        <v>164</v>
      </c>
      <c r="N238" s="222" t="s">
        <v>166</v>
      </c>
      <c r="O238" s="222" t="s">
        <v>164</v>
      </c>
      <c r="P238" s="222" t="s">
        <v>166</v>
      </c>
      <c r="Q238" s="222" t="s">
        <v>166</v>
      </c>
      <c r="R238" s="222" t="s">
        <v>165</v>
      </c>
      <c r="S238" s="222" t="s">
        <v>166</v>
      </c>
      <c r="T238" s="222" t="s">
        <v>165</v>
      </c>
      <c r="U238" s="222" t="s">
        <v>165</v>
      </c>
      <c r="W238" s="222" t="s">
        <v>165</v>
      </c>
      <c r="X238" s="222" t="s">
        <v>165</v>
      </c>
      <c r="AS238" s="222" t="s">
        <v>3454</v>
      </c>
      <c r="AT238" s="222">
        <v>418211</v>
      </c>
    </row>
    <row r="239" spans="1:46">
      <c r="A239" s="222">
        <v>418227</v>
      </c>
      <c r="B239" s="222" t="s">
        <v>470</v>
      </c>
      <c r="E239" s="222" t="s">
        <v>164</v>
      </c>
      <c r="H239" s="222" t="s">
        <v>164</v>
      </c>
      <c r="I239" s="222" t="s">
        <v>164</v>
      </c>
      <c r="L239" s="222" t="s">
        <v>166</v>
      </c>
      <c r="P239" s="222" t="s">
        <v>165</v>
      </c>
      <c r="Q239" s="222" t="s">
        <v>166</v>
      </c>
      <c r="R239" s="222" t="s">
        <v>165</v>
      </c>
      <c r="S239" s="222" t="s">
        <v>166</v>
      </c>
      <c r="T239" s="222" t="s">
        <v>165</v>
      </c>
      <c r="U239" s="222" t="s">
        <v>165</v>
      </c>
      <c r="V239" s="222" t="s">
        <v>165</v>
      </c>
      <c r="W239" s="222" t="s">
        <v>165</v>
      </c>
      <c r="X239" s="222" t="s">
        <v>165</v>
      </c>
      <c r="AS239" s="222" t="s">
        <v>3454</v>
      </c>
      <c r="AT239" s="222">
        <v>418227</v>
      </c>
    </row>
    <row r="240" spans="1:46">
      <c r="A240" s="222">
        <v>418229</v>
      </c>
      <c r="B240" s="222" t="s">
        <v>470</v>
      </c>
      <c r="I240" s="222" t="s">
        <v>164</v>
      </c>
      <c r="L240" s="222" t="s">
        <v>166</v>
      </c>
      <c r="N240" s="222" t="s">
        <v>164</v>
      </c>
      <c r="P240" s="222" t="s">
        <v>164</v>
      </c>
      <c r="R240" s="222" t="s">
        <v>165</v>
      </c>
      <c r="S240" s="222" t="s">
        <v>164</v>
      </c>
      <c r="AS240" s="222" t="s">
        <v>3454</v>
      </c>
      <c r="AT240" s="222">
        <v>418229</v>
      </c>
    </row>
    <row r="241" spans="1:46">
      <c r="A241" s="222">
        <v>418233</v>
      </c>
      <c r="B241" s="222" t="s">
        <v>470</v>
      </c>
      <c r="H241" s="222" t="s">
        <v>165</v>
      </c>
      <c r="O241" s="222" t="s">
        <v>165</v>
      </c>
      <c r="R241" s="222" t="s">
        <v>165</v>
      </c>
      <c r="S241" s="222" t="s">
        <v>165</v>
      </c>
      <c r="T241" s="222" t="s">
        <v>166</v>
      </c>
      <c r="W241" s="222" t="s">
        <v>166</v>
      </c>
      <c r="AS241" s="222" t="s">
        <v>3454</v>
      </c>
      <c r="AT241" s="222">
        <v>418233</v>
      </c>
    </row>
    <row r="242" spans="1:46">
      <c r="A242" s="222">
        <v>418236</v>
      </c>
      <c r="B242" s="222" t="s">
        <v>470</v>
      </c>
      <c r="G242" s="222" t="s">
        <v>164</v>
      </c>
      <c r="I242" s="222" t="s">
        <v>166</v>
      </c>
      <c r="J242" s="222" t="s">
        <v>164</v>
      </c>
      <c r="L242" s="222" t="s">
        <v>166</v>
      </c>
      <c r="N242" s="222" t="s">
        <v>165</v>
      </c>
      <c r="O242" s="222" t="s">
        <v>165</v>
      </c>
      <c r="P242" s="222" t="s">
        <v>165</v>
      </c>
      <c r="R242" s="222" t="s">
        <v>165</v>
      </c>
      <c r="T242" s="222" t="s">
        <v>165</v>
      </c>
      <c r="U242" s="222" t="s">
        <v>165</v>
      </c>
      <c r="V242" s="222" t="s">
        <v>165</v>
      </c>
      <c r="W242" s="222" t="s">
        <v>165</v>
      </c>
      <c r="X242" s="222" t="s">
        <v>165</v>
      </c>
      <c r="AS242" s="222" t="s">
        <v>3454</v>
      </c>
      <c r="AT242" s="222">
        <v>418236</v>
      </c>
    </row>
    <row r="243" spans="1:46">
      <c r="A243" s="222">
        <v>418240</v>
      </c>
      <c r="B243" s="222" t="s">
        <v>470</v>
      </c>
      <c r="L243" s="222" t="s">
        <v>165</v>
      </c>
      <c r="P243" s="222" t="s">
        <v>166</v>
      </c>
      <c r="Q243" s="222" t="s">
        <v>165</v>
      </c>
      <c r="R243" s="222" t="s">
        <v>165</v>
      </c>
      <c r="S243" s="222" t="s">
        <v>166</v>
      </c>
      <c r="U243" s="222" t="s">
        <v>165</v>
      </c>
      <c r="W243" s="222" t="s">
        <v>165</v>
      </c>
      <c r="AS243" s="222" t="s">
        <v>3454</v>
      </c>
      <c r="AT243" s="222">
        <v>418240</v>
      </c>
    </row>
    <row r="244" spans="1:46">
      <c r="A244" s="222">
        <v>418242</v>
      </c>
      <c r="B244" s="222" t="s">
        <v>470</v>
      </c>
      <c r="J244" s="222" t="s">
        <v>164</v>
      </c>
      <c r="L244" s="222" t="s">
        <v>164</v>
      </c>
      <c r="P244" s="222" t="s">
        <v>165</v>
      </c>
      <c r="Q244" s="222" t="s">
        <v>166</v>
      </c>
      <c r="R244" s="222" t="s">
        <v>165</v>
      </c>
      <c r="T244" s="222" t="s">
        <v>165</v>
      </c>
      <c r="U244" s="222" t="s">
        <v>165</v>
      </c>
      <c r="V244" s="222" t="s">
        <v>165</v>
      </c>
      <c r="W244" s="222" t="s">
        <v>165</v>
      </c>
      <c r="AS244" s="222" t="s">
        <v>3454</v>
      </c>
      <c r="AT244" s="222">
        <v>418242</v>
      </c>
    </row>
    <row r="245" spans="1:46">
      <c r="A245" s="222">
        <v>418284</v>
      </c>
      <c r="B245" s="222" t="s">
        <v>470</v>
      </c>
      <c r="D245" s="222" t="s">
        <v>164</v>
      </c>
      <c r="H245" s="222" t="s">
        <v>164</v>
      </c>
      <c r="L245" s="222" t="s">
        <v>165</v>
      </c>
      <c r="N245" s="222" t="s">
        <v>164</v>
      </c>
      <c r="Q245" s="222" t="s">
        <v>165</v>
      </c>
      <c r="R245" s="222" t="s">
        <v>165</v>
      </c>
      <c r="S245" s="222" t="s">
        <v>165</v>
      </c>
      <c r="W245" s="222" t="s">
        <v>164</v>
      </c>
      <c r="AS245" s="222" t="s">
        <v>3454</v>
      </c>
      <c r="AT245" s="222">
        <v>418284</v>
      </c>
    </row>
    <row r="246" spans="1:46">
      <c r="A246" s="222">
        <v>418307</v>
      </c>
      <c r="B246" s="222" t="s">
        <v>470</v>
      </c>
      <c r="E246" s="222" t="s">
        <v>164</v>
      </c>
      <c r="H246" s="222" t="s">
        <v>164</v>
      </c>
      <c r="I246" s="222" t="s">
        <v>164</v>
      </c>
      <c r="O246" s="222" t="s">
        <v>164</v>
      </c>
      <c r="Q246" s="222" t="s">
        <v>164</v>
      </c>
      <c r="R246" s="222" t="s">
        <v>165</v>
      </c>
      <c r="T246" s="222" t="s">
        <v>166</v>
      </c>
      <c r="U246" s="222" t="s">
        <v>164</v>
      </c>
      <c r="V246" s="222" t="s">
        <v>166</v>
      </c>
      <c r="X246" s="222" t="s">
        <v>164</v>
      </c>
      <c r="AS246" s="222" t="s">
        <v>3454</v>
      </c>
      <c r="AT246" s="222">
        <v>418307</v>
      </c>
    </row>
    <row r="247" spans="1:46">
      <c r="A247" s="222">
        <v>418379</v>
      </c>
      <c r="B247" s="222" t="s">
        <v>470</v>
      </c>
      <c r="I247" s="222" t="s">
        <v>164</v>
      </c>
      <c r="P247" s="222" t="s">
        <v>164</v>
      </c>
      <c r="R247" s="222" t="s">
        <v>166</v>
      </c>
      <c r="S247" s="222" t="s">
        <v>164</v>
      </c>
      <c r="V247" s="222" t="s">
        <v>164</v>
      </c>
      <c r="AS247" s="222" t="s">
        <v>3454</v>
      </c>
      <c r="AT247" s="222">
        <v>418379</v>
      </c>
    </row>
    <row r="248" spans="1:46">
      <c r="A248" s="222">
        <v>418381</v>
      </c>
      <c r="B248" s="222" t="s">
        <v>361</v>
      </c>
      <c r="H248" s="222" t="s">
        <v>166</v>
      </c>
      <c r="K248" s="222" t="s">
        <v>164</v>
      </c>
      <c r="L248" s="222" t="s">
        <v>165</v>
      </c>
      <c r="N248" s="222" t="s">
        <v>165</v>
      </c>
      <c r="O248" s="222" t="s">
        <v>165</v>
      </c>
      <c r="P248" s="222" t="s">
        <v>165</v>
      </c>
      <c r="Q248" s="222" t="s">
        <v>165</v>
      </c>
      <c r="R248" s="222" t="s">
        <v>165</v>
      </c>
      <c r="S248" s="222" t="s">
        <v>165</v>
      </c>
      <c r="AS248" s="222" t="s">
        <v>3454</v>
      </c>
      <c r="AT248" s="222">
        <v>418381</v>
      </c>
    </row>
    <row r="249" spans="1:46">
      <c r="A249" s="222">
        <v>418384</v>
      </c>
      <c r="B249" s="222" t="s">
        <v>470</v>
      </c>
      <c r="H249" s="222" t="s">
        <v>164</v>
      </c>
      <c r="I249" s="222" t="s">
        <v>166</v>
      </c>
      <c r="L249" s="222" t="s">
        <v>165</v>
      </c>
      <c r="M249" s="222" t="s">
        <v>166</v>
      </c>
      <c r="O249" s="222" t="s">
        <v>164</v>
      </c>
      <c r="Q249" s="222" t="s">
        <v>164</v>
      </c>
      <c r="R249" s="222" t="s">
        <v>165</v>
      </c>
      <c r="S249" s="222" t="s">
        <v>165</v>
      </c>
      <c r="T249" s="222" t="s">
        <v>165</v>
      </c>
      <c r="U249" s="222" t="s">
        <v>165</v>
      </c>
      <c r="V249" s="222" t="s">
        <v>165</v>
      </c>
      <c r="W249" s="222" t="s">
        <v>165</v>
      </c>
      <c r="X249" s="222" t="s">
        <v>166</v>
      </c>
      <c r="AS249" s="222" t="s">
        <v>3454</v>
      </c>
      <c r="AT249" s="222">
        <v>418384</v>
      </c>
    </row>
    <row r="250" spans="1:46">
      <c r="A250" s="222">
        <v>418395</v>
      </c>
      <c r="B250" s="222" t="s">
        <v>470</v>
      </c>
      <c r="D250" s="222" t="s">
        <v>165</v>
      </c>
      <c r="H250" s="222" t="s">
        <v>165</v>
      </c>
      <c r="L250" s="222" t="s">
        <v>165</v>
      </c>
      <c r="P250" s="222" t="s">
        <v>166</v>
      </c>
      <c r="Q250" s="222" t="s">
        <v>164</v>
      </c>
      <c r="R250" s="222" t="s">
        <v>165</v>
      </c>
      <c r="S250" s="222" t="s">
        <v>165</v>
      </c>
      <c r="T250" s="222" t="s">
        <v>164</v>
      </c>
      <c r="U250" s="222" t="s">
        <v>164</v>
      </c>
      <c r="W250" s="222" t="s">
        <v>165</v>
      </c>
      <c r="X250" s="222" t="s">
        <v>165</v>
      </c>
      <c r="AS250" s="222" t="s">
        <v>3454</v>
      </c>
      <c r="AT250" s="222">
        <v>418395</v>
      </c>
    </row>
    <row r="251" spans="1:46">
      <c r="A251" s="222">
        <v>418398</v>
      </c>
      <c r="B251" s="222" t="s">
        <v>470</v>
      </c>
      <c r="C251" s="222" t="s">
        <v>164</v>
      </c>
      <c r="I251" s="222" t="s">
        <v>166</v>
      </c>
      <c r="L251" s="222" t="s">
        <v>164</v>
      </c>
      <c r="Q251" s="222" t="s">
        <v>166</v>
      </c>
      <c r="S251" s="222" t="s">
        <v>164</v>
      </c>
      <c r="X251" s="222" t="s">
        <v>166</v>
      </c>
      <c r="AS251" s="222" t="s">
        <v>3454</v>
      </c>
      <c r="AT251" s="222">
        <v>418398</v>
      </c>
    </row>
    <row r="252" spans="1:46">
      <c r="A252" s="222">
        <v>418429</v>
      </c>
      <c r="B252" s="222" t="s">
        <v>470</v>
      </c>
      <c r="J252" s="222" t="s">
        <v>166</v>
      </c>
      <c r="N252" s="222" t="s">
        <v>164</v>
      </c>
      <c r="P252" s="222" t="s">
        <v>166</v>
      </c>
      <c r="R252" s="222" t="s">
        <v>166</v>
      </c>
      <c r="U252" s="222" t="s">
        <v>165</v>
      </c>
      <c r="V252" s="222" t="s">
        <v>164</v>
      </c>
      <c r="X252" s="222" t="s">
        <v>164</v>
      </c>
      <c r="AS252" s="222" t="s">
        <v>3454</v>
      </c>
      <c r="AT252" s="222">
        <v>418429</v>
      </c>
    </row>
    <row r="253" spans="1:46">
      <c r="A253" s="222">
        <v>418447</v>
      </c>
      <c r="B253" s="222" t="s">
        <v>470</v>
      </c>
      <c r="F253" s="222" t="s">
        <v>164</v>
      </c>
      <c r="G253" s="222" t="s">
        <v>165</v>
      </c>
      <c r="K253" s="222" t="s">
        <v>164</v>
      </c>
      <c r="L253" s="222" t="s">
        <v>165</v>
      </c>
      <c r="N253" s="222" t="s">
        <v>166</v>
      </c>
      <c r="O253" s="222" t="s">
        <v>166</v>
      </c>
      <c r="P253" s="222" t="s">
        <v>166</v>
      </c>
      <c r="Q253" s="222" t="s">
        <v>165</v>
      </c>
      <c r="R253" s="222" t="s">
        <v>165</v>
      </c>
      <c r="T253" s="222" t="s">
        <v>165</v>
      </c>
      <c r="U253" s="222" t="s">
        <v>166</v>
      </c>
      <c r="V253" s="222" t="s">
        <v>165</v>
      </c>
      <c r="W253" s="222" t="s">
        <v>165</v>
      </c>
      <c r="X253" s="222" t="s">
        <v>165</v>
      </c>
      <c r="AS253" s="222" t="s">
        <v>3454</v>
      </c>
      <c r="AT253" s="222">
        <v>418447</v>
      </c>
    </row>
    <row r="254" spans="1:46">
      <c r="A254" s="222">
        <v>418449</v>
      </c>
      <c r="B254" s="222" t="s">
        <v>470</v>
      </c>
      <c r="E254" s="222" t="s">
        <v>164</v>
      </c>
      <c r="H254" s="222" t="s">
        <v>165</v>
      </c>
      <c r="K254" s="222" t="s">
        <v>164</v>
      </c>
      <c r="L254" s="222" t="s">
        <v>166</v>
      </c>
      <c r="R254" s="222" t="s">
        <v>165</v>
      </c>
      <c r="S254" s="222" t="s">
        <v>165</v>
      </c>
      <c r="W254" s="222" t="s">
        <v>166</v>
      </c>
      <c r="X254" s="222" t="s">
        <v>164</v>
      </c>
      <c r="AS254" s="222" t="s">
        <v>3454</v>
      </c>
      <c r="AT254" s="222">
        <v>418449</v>
      </c>
    </row>
    <row r="255" spans="1:46">
      <c r="A255" s="222">
        <v>418457</v>
      </c>
      <c r="B255" s="222" t="s">
        <v>361</v>
      </c>
      <c r="D255" s="222" t="s">
        <v>165</v>
      </c>
      <c r="H255" s="222" t="s">
        <v>164</v>
      </c>
      <c r="J255" s="222" t="s">
        <v>166</v>
      </c>
      <c r="L255" s="222" t="s">
        <v>165</v>
      </c>
      <c r="N255" s="222" t="s">
        <v>165</v>
      </c>
      <c r="O255" s="222" t="s">
        <v>165</v>
      </c>
      <c r="P255" s="222" t="s">
        <v>165</v>
      </c>
      <c r="Q255" s="222" t="s">
        <v>165</v>
      </c>
      <c r="R255" s="222" t="s">
        <v>165</v>
      </c>
      <c r="S255" s="222" t="s">
        <v>165</v>
      </c>
      <c r="AS255" s="222" t="s">
        <v>3454</v>
      </c>
      <c r="AT255" s="222">
        <v>418457</v>
      </c>
    </row>
    <row r="256" spans="1:46">
      <c r="A256" s="222">
        <v>418475</v>
      </c>
      <c r="B256" s="222" t="s">
        <v>470</v>
      </c>
      <c r="E256" s="222" t="s">
        <v>164</v>
      </c>
      <c r="M256" s="222" t="s">
        <v>165</v>
      </c>
      <c r="T256" s="222" t="s">
        <v>165</v>
      </c>
      <c r="U256" s="222" t="s">
        <v>165</v>
      </c>
      <c r="V256" s="222" t="s">
        <v>165</v>
      </c>
      <c r="W256" s="222" t="s">
        <v>165</v>
      </c>
      <c r="X256" s="222" t="s">
        <v>165</v>
      </c>
      <c r="AS256" s="222" t="s">
        <v>3454</v>
      </c>
      <c r="AT256" s="222">
        <v>418475</v>
      </c>
    </row>
    <row r="257" spans="1:46">
      <c r="A257" s="222">
        <v>418484</v>
      </c>
      <c r="B257" s="222" t="s">
        <v>470</v>
      </c>
      <c r="G257" s="222" t="s">
        <v>166</v>
      </c>
      <c r="H257" s="222" t="s">
        <v>166</v>
      </c>
      <c r="K257" s="222" t="s">
        <v>166</v>
      </c>
      <c r="L257" s="222" t="s">
        <v>166</v>
      </c>
      <c r="O257" s="222" t="s">
        <v>165</v>
      </c>
      <c r="P257" s="222" t="s">
        <v>165</v>
      </c>
      <c r="Q257" s="222" t="s">
        <v>166</v>
      </c>
      <c r="R257" s="222" t="s">
        <v>165</v>
      </c>
      <c r="S257" s="222" t="s">
        <v>165</v>
      </c>
      <c r="T257" s="222" t="s">
        <v>165</v>
      </c>
      <c r="U257" s="222" t="s">
        <v>165</v>
      </c>
      <c r="V257" s="222" t="s">
        <v>165</v>
      </c>
      <c r="W257" s="222" t="s">
        <v>165</v>
      </c>
      <c r="X257" s="222" t="s">
        <v>165</v>
      </c>
      <c r="AS257" s="222" t="s">
        <v>3454</v>
      </c>
      <c r="AT257" s="222">
        <v>418484</v>
      </c>
    </row>
    <row r="258" spans="1:46">
      <c r="A258" s="222">
        <v>418506</v>
      </c>
      <c r="B258" s="222" t="s">
        <v>470</v>
      </c>
      <c r="I258" s="222" t="s">
        <v>164</v>
      </c>
      <c r="K258" s="222" t="s">
        <v>164</v>
      </c>
      <c r="L258" s="222" t="s">
        <v>165</v>
      </c>
      <c r="M258" s="222" t="s">
        <v>165</v>
      </c>
      <c r="Q258" s="222" t="s">
        <v>166</v>
      </c>
      <c r="R258" s="222" t="s">
        <v>165</v>
      </c>
      <c r="T258" s="222" t="s">
        <v>166</v>
      </c>
      <c r="V258" s="222" t="s">
        <v>164</v>
      </c>
      <c r="X258" s="222" t="s">
        <v>164</v>
      </c>
      <c r="AS258" s="222" t="s">
        <v>3454</v>
      </c>
      <c r="AT258" s="222">
        <v>418506</v>
      </c>
    </row>
    <row r="259" spans="1:46">
      <c r="A259" s="222">
        <v>418511</v>
      </c>
      <c r="B259" s="222" t="s">
        <v>470</v>
      </c>
      <c r="Q259" s="222" t="s">
        <v>165</v>
      </c>
      <c r="R259" s="222" t="s">
        <v>165</v>
      </c>
      <c r="T259" s="222" t="s">
        <v>165</v>
      </c>
      <c r="U259" s="222" t="s">
        <v>165</v>
      </c>
      <c r="V259" s="222" t="s">
        <v>165</v>
      </c>
      <c r="W259" s="222" t="s">
        <v>165</v>
      </c>
      <c r="X259" s="222" t="s">
        <v>165</v>
      </c>
      <c r="AS259" s="222" t="s">
        <v>3454</v>
      </c>
      <c r="AT259" s="222">
        <v>418511</v>
      </c>
    </row>
    <row r="260" spans="1:46">
      <c r="A260" s="222">
        <v>418513</v>
      </c>
      <c r="B260" s="222" t="s">
        <v>470</v>
      </c>
      <c r="G260" s="222" t="s">
        <v>164</v>
      </c>
      <c r="H260" s="222" t="s">
        <v>166</v>
      </c>
      <c r="I260" s="222" t="s">
        <v>164</v>
      </c>
      <c r="L260" s="222" t="s">
        <v>165</v>
      </c>
      <c r="N260" s="222" t="s">
        <v>164</v>
      </c>
      <c r="R260" s="222" t="s">
        <v>165</v>
      </c>
      <c r="S260" s="222" t="s">
        <v>165</v>
      </c>
      <c r="T260" s="222" t="s">
        <v>164</v>
      </c>
      <c r="AS260" s="222" t="s">
        <v>3454</v>
      </c>
      <c r="AT260" s="222">
        <v>418513</v>
      </c>
    </row>
    <row r="261" spans="1:46">
      <c r="A261" s="222">
        <v>418604</v>
      </c>
      <c r="B261" s="222" t="s">
        <v>361</v>
      </c>
      <c r="D261" s="222" t="s">
        <v>164</v>
      </c>
      <c r="G261" s="222" t="s">
        <v>164</v>
      </c>
      <c r="I261" s="222" t="s">
        <v>164</v>
      </c>
      <c r="L261" s="222" t="s">
        <v>164</v>
      </c>
      <c r="N261" s="222" t="s">
        <v>165</v>
      </c>
      <c r="O261" s="222" t="s">
        <v>165</v>
      </c>
      <c r="P261" s="222" t="s">
        <v>165</v>
      </c>
      <c r="Q261" s="222" t="s">
        <v>165</v>
      </c>
      <c r="R261" s="222" t="s">
        <v>165</v>
      </c>
      <c r="S261" s="222" t="s">
        <v>165</v>
      </c>
      <c r="AS261" s="222" t="s">
        <v>3454</v>
      </c>
      <c r="AT261" s="222">
        <v>418604</v>
      </c>
    </row>
    <row r="262" spans="1:46">
      <c r="A262" s="222">
        <v>418652</v>
      </c>
      <c r="B262" s="222" t="s">
        <v>470</v>
      </c>
      <c r="H262" s="222" t="s">
        <v>164</v>
      </c>
      <c r="I262" s="222" t="s">
        <v>164</v>
      </c>
      <c r="K262" s="222" t="s">
        <v>166</v>
      </c>
      <c r="L262" s="222" t="s">
        <v>165</v>
      </c>
      <c r="N262" s="222" t="s">
        <v>165</v>
      </c>
      <c r="O262" s="222" t="s">
        <v>166</v>
      </c>
      <c r="P262" s="222" t="s">
        <v>165</v>
      </c>
      <c r="Q262" s="222" t="s">
        <v>166</v>
      </c>
      <c r="R262" s="222" t="s">
        <v>165</v>
      </c>
      <c r="S262" s="222" t="s">
        <v>165</v>
      </c>
      <c r="T262" s="222" t="s">
        <v>165</v>
      </c>
      <c r="U262" s="222" t="s">
        <v>165</v>
      </c>
      <c r="V262" s="222" t="s">
        <v>165</v>
      </c>
      <c r="W262" s="222" t="s">
        <v>165</v>
      </c>
      <c r="X262" s="222" t="s">
        <v>165</v>
      </c>
      <c r="AS262" s="222" t="s">
        <v>3454</v>
      </c>
      <c r="AT262" s="222">
        <v>418652</v>
      </c>
    </row>
    <row r="263" spans="1:46">
      <c r="A263" s="222">
        <v>418675</v>
      </c>
      <c r="B263" s="222" t="s">
        <v>470</v>
      </c>
      <c r="D263" s="222" t="s">
        <v>164</v>
      </c>
      <c r="J263" s="222" t="s">
        <v>164</v>
      </c>
      <c r="M263" s="222" t="s">
        <v>165</v>
      </c>
      <c r="P263" s="222" t="s">
        <v>164</v>
      </c>
      <c r="Q263" s="222" t="s">
        <v>164</v>
      </c>
      <c r="U263" s="222" t="s">
        <v>164</v>
      </c>
      <c r="W263" s="222" t="s">
        <v>165</v>
      </c>
      <c r="X263" s="222" t="s">
        <v>164</v>
      </c>
      <c r="AS263" s="222" t="s">
        <v>3454</v>
      </c>
      <c r="AT263" s="222">
        <v>418675</v>
      </c>
    </row>
    <row r="264" spans="1:46">
      <c r="A264" s="222">
        <v>418685</v>
      </c>
      <c r="B264" s="222" t="s">
        <v>470</v>
      </c>
      <c r="I264" s="222" t="s">
        <v>164</v>
      </c>
      <c r="L264" s="222" t="s">
        <v>164</v>
      </c>
      <c r="O264" s="222" t="s">
        <v>164</v>
      </c>
      <c r="Q264" s="222" t="s">
        <v>164</v>
      </c>
      <c r="R264" s="222" t="s">
        <v>164</v>
      </c>
      <c r="S264" s="222" t="s">
        <v>166</v>
      </c>
      <c r="U264" s="222" t="s">
        <v>164</v>
      </c>
      <c r="X264" s="222" t="s">
        <v>166</v>
      </c>
      <c r="AS264" s="222" t="s">
        <v>3454</v>
      </c>
      <c r="AT264" s="222">
        <v>418685</v>
      </c>
    </row>
    <row r="265" spans="1:46">
      <c r="A265" s="222">
        <v>418702</v>
      </c>
      <c r="B265" s="222" t="s">
        <v>470</v>
      </c>
      <c r="D265" s="222" t="s">
        <v>164</v>
      </c>
      <c r="K265" s="222" t="s">
        <v>164</v>
      </c>
      <c r="O265" s="222" t="s">
        <v>166</v>
      </c>
      <c r="Q265" s="222" t="s">
        <v>166</v>
      </c>
      <c r="R265" s="222" t="s">
        <v>165</v>
      </c>
      <c r="S265" s="222" t="s">
        <v>165</v>
      </c>
      <c r="T265" s="222" t="s">
        <v>165</v>
      </c>
      <c r="U265" s="222" t="s">
        <v>165</v>
      </c>
      <c r="V265" s="222" t="s">
        <v>165</v>
      </c>
      <c r="W265" s="222" t="s">
        <v>165</v>
      </c>
      <c r="X265" s="222" t="s">
        <v>165</v>
      </c>
      <c r="AS265" s="222" t="s">
        <v>3454</v>
      </c>
      <c r="AT265" s="222">
        <v>418702</v>
      </c>
    </row>
    <row r="266" spans="1:46">
      <c r="A266" s="222">
        <v>418737</v>
      </c>
      <c r="B266" s="222" t="s">
        <v>470</v>
      </c>
      <c r="D266" s="222" t="s">
        <v>164</v>
      </c>
      <c r="G266" s="222" t="s">
        <v>164</v>
      </c>
      <c r="J266" s="222" t="s">
        <v>165</v>
      </c>
      <c r="L266" s="222" t="s">
        <v>165</v>
      </c>
      <c r="N266" s="222" t="s">
        <v>166</v>
      </c>
      <c r="O266" s="222" t="s">
        <v>166</v>
      </c>
      <c r="P266" s="222" t="s">
        <v>166</v>
      </c>
      <c r="Q266" s="222" t="s">
        <v>166</v>
      </c>
      <c r="R266" s="222" t="s">
        <v>164</v>
      </c>
      <c r="S266" s="222" t="s">
        <v>164</v>
      </c>
      <c r="T266" s="222" t="s">
        <v>165</v>
      </c>
      <c r="U266" s="222" t="s">
        <v>165</v>
      </c>
      <c r="V266" s="222" t="s">
        <v>165</v>
      </c>
      <c r="W266" s="222" t="s">
        <v>165</v>
      </c>
      <c r="X266" s="222" t="s">
        <v>165</v>
      </c>
      <c r="AS266" s="222" t="s">
        <v>3454</v>
      </c>
      <c r="AT266" s="222">
        <v>418737</v>
      </c>
    </row>
    <row r="267" spans="1:46">
      <c r="A267" s="222">
        <v>418742</v>
      </c>
      <c r="B267" s="222" t="s">
        <v>470</v>
      </c>
      <c r="H267" s="222" t="s">
        <v>164</v>
      </c>
      <c r="L267" s="222" t="s">
        <v>166</v>
      </c>
      <c r="Q267" s="222" t="s">
        <v>164</v>
      </c>
      <c r="R267" s="222" t="s">
        <v>164</v>
      </c>
      <c r="S267" s="222" t="s">
        <v>166</v>
      </c>
      <c r="AS267" s="222" t="s">
        <v>3454</v>
      </c>
      <c r="AT267" s="222">
        <v>418742</v>
      </c>
    </row>
    <row r="268" spans="1:46">
      <c r="A268" s="222">
        <v>418750</v>
      </c>
      <c r="B268" s="222" t="s">
        <v>470</v>
      </c>
      <c r="D268" s="222" t="s">
        <v>166</v>
      </c>
      <c r="F268" s="222" t="s">
        <v>164</v>
      </c>
      <c r="I268" s="222" t="s">
        <v>164</v>
      </c>
      <c r="L268" s="222" t="s">
        <v>165</v>
      </c>
      <c r="O268" s="222" t="s">
        <v>164</v>
      </c>
      <c r="P268" s="222" t="s">
        <v>165</v>
      </c>
      <c r="Q268" s="222" t="s">
        <v>165</v>
      </c>
      <c r="R268" s="222" t="s">
        <v>166</v>
      </c>
      <c r="S268" s="222" t="s">
        <v>165</v>
      </c>
      <c r="T268" s="222" t="s">
        <v>166</v>
      </c>
      <c r="U268" s="222" t="s">
        <v>166</v>
      </c>
      <c r="V268" s="222" t="s">
        <v>165</v>
      </c>
      <c r="W268" s="222" t="s">
        <v>166</v>
      </c>
      <c r="X268" s="222" t="s">
        <v>166</v>
      </c>
      <c r="AS268" s="222" t="s">
        <v>3454</v>
      </c>
      <c r="AT268" s="222">
        <v>418750</v>
      </c>
    </row>
    <row r="269" spans="1:46">
      <c r="A269" s="222">
        <v>418762</v>
      </c>
      <c r="B269" s="222" t="s">
        <v>470</v>
      </c>
      <c r="G269" s="222" t="s">
        <v>166</v>
      </c>
      <c r="I269" s="222" t="s">
        <v>165</v>
      </c>
      <c r="L269" s="222" t="s">
        <v>165</v>
      </c>
      <c r="M269" s="222" t="s">
        <v>166</v>
      </c>
      <c r="O269" s="222" t="s">
        <v>164</v>
      </c>
      <c r="P269" s="222" t="s">
        <v>166</v>
      </c>
      <c r="R269" s="222" t="s">
        <v>165</v>
      </c>
      <c r="S269" s="222" t="s">
        <v>165</v>
      </c>
      <c r="T269" s="222" t="s">
        <v>165</v>
      </c>
      <c r="U269" s="222" t="s">
        <v>166</v>
      </c>
      <c r="V269" s="222" t="s">
        <v>166</v>
      </c>
      <c r="W269" s="222" t="s">
        <v>165</v>
      </c>
      <c r="X269" s="222" t="s">
        <v>165</v>
      </c>
      <c r="AS269" s="222" t="s">
        <v>3454</v>
      </c>
      <c r="AT269" s="222">
        <v>418762</v>
      </c>
    </row>
    <row r="270" spans="1:46">
      <c r="A270" s="222">
        <v>418772</v>
      </c>
      <c r="B270" s="222" t="s">
        <v>470</v>
      </c>
      <c r="K270" s="222" t="s">
        <v>164</v>
      </c>
      <c r="L270" s="222" t="s">
        <v>166</v>
      </c>
      <c r="P270" s="222" t="s">
        <v>165</v>
      </c>
      <c r="Q270" s="222" t="s">
        <v>165</v>
      </c>
      <c r="R270" s="222" t="s">
        <v>166</v>
      </c>
      <c r="V270" s="222" t="s">
        <v>165</v>
      </c>
      <c r="W270" s="222" t="s">
        <v>166</v>
      </c>
      <c r="X270" s="222" t="s">
        <v>164</v>
      </c>
      <c r="AS270" s="222" t="s">
        <v>3454</v>
      </c>
      <c r="AT270" s="222">
        <v>418772</v>
      </c>
    </row>
    <row r="271" spans="1:46">
      <c r="A271" s="222">
        <v>418788</v>
      </c>
      <c r="B271" s="222" t="s">
        <v>470</v>
      </c>
      <c r="H271" s="222" t="s">
        <v>164</v>
      </c>
      <c r="K271" s="222" t="s">
        <v>164</v>
      </c>
      <c r="L271" s="222" t="s">
        <v>166</v>
      </c>
      <c r="O271" s="222" t="s">
        <v>164</v>
      </c>
      <c r="Q271" s="222" t="s">
        <v>164</v>
      </c>
      <c r="R271" s="222" t="s">
        <v>165</v>
      </c>
      <c r="S271" s="222" t="s">
        <v>166</v>
      </c>
      <c r="W271" s="222" t="s">
        <v>164</v>
      </c>
      <c r="X271" s="222" t="s">
        <v>164</v>
      </c>
      <c r="AS271" s="222" t="s">
        <v>3454</v>
      </c>
      <c r="AT271" s="222">
        <v>418788</v>
      </c>
    </row>
    <row r="272" spans="1:46">
      <c r="A272" s="222">
        <v>418790</v>
      </c>
      <c r="B272" s="222" t="s">
        <v>470</v>
      </c>
      <c r="J272" s="222" t="s">
        <v>164</v>
      </c>
      <c r="L272" s="222" t="s">
        <v>164</v>
      </c>
      <c r="N272" s="222" t="s">
        <v>166</v>
      </c>
      <c r="R272" s="222" t="s">
        <v>164</v>
      </c>
      <c r="W272" s="222" t="s">
        <v>164</v>
      </c>
      <c r="AS272" s="222" t="s">
        <v>3454</v>
      </c>
      <c r="AT272" s="222">
        <v>418790</v>
      </c>
    </row>
    <row r="273" spans="1:46">
      <c r="A273" s="222">
        <v>418800</v>
      </c>
      <c r="B273" s="222" t="s">
        <v>470</v>
      </c>
      <c r="H273" s="222" t="s">
        <v>164</v>
      </c>
      <c r="L273" s="222" t="s">
        <v>165</v>
      </c>
      <c r="O273" s="222" t="s">
        <v>166</v>
      </c>
      <c r="P273" s="222" t="s">
        <v>166</v>
      </c>
      <c r="Q273" s="222" t="s">
        <v>166</v>
      </c>
      <c r="R273" s="222" t="s">
        <v>165</v>
      </c>
      <c r="S273" s="222" t="s">
        <v>165</v>
      </c>
      <c r="T273" s="222" t="s">
        <v>165</v>
      </c>
      <c r="V273" s="222" t="s">
        <v>165</v>
      </c>
      <c r="W273" s="222" t="s">
        <v>165</v>
      </c>
      <c r="X273" s="222" t="s">
        <v>165</v>
      </c>
      <c r="AS273" s="222" t="s">
        <v>3454</v>
      </c>
      <c r="AT273" s="222">
        <v>418800</v>
      </c>
    </row>
    <row r="274" spans="1:46">
      <c r="A274" s="222">
        <v>418837</v>
      </c>
      <c r="B274" s="222" t="s">
        <v>470</v>
      </c>
      <c r="I274" s="222" t="s">
        <v>166</v>
      </c>
      <c r="L274" s="222" t="s">
        <v>165</v>
      </c>
      <c r="N274" s="222" t="s">
        <v>164</v>
      </c>
      <c r="Q274" s="222" t="s">
        <v>166</v>
      </c>
      <c r="R274" s="222" t="s">
        <v>165</v>
      </c>
      <c r="S274" s="222" t="s">
        <v>165</v>
      </c>
      <c r="T274" s="222" t="s">
        <v>166</v>
      </c>
      <c r="U274" s="222" t="s">
        <v>165</v>
      </c>
      <c r="V274" s="222" t="s">
        <v>166</v>
      </c>
      <c r="X274" s="222" t="s">
        <v>165</v>
      </c>
      <c r="AS274" s="222" t="s">
        <v>3454</v>
      </c>
      <c r="AT274" s="222">
        <v>418837</v>
      </c>
    </row>
    <row r="275" spans="1:46">
      <c r="A275" s="222">
        <v>418883</v>
      </c>
      <c r="B275" s="222" t="s">
        <v>470</v>
      </c>
      <c r="G275" s="222" t="s">
        <v>164</v>
      </c>
      <c r="I275" s="222" t="s">
        <v>166</v>
      </c>
      <c r="J275" s="222" t="s">
        <v>164</v>
      </c>
      <c r="L275" s="222" t="s">
        <v>165</v>
      </c>
      <c r="N275" s="222" t="s">
        <v>165</v>
      </c>
      <c r="P275" s="222" t="s">
        <v>164</v>
      </c>
      <c r="R275" s="222" t="s">
        <v>165</v>
      </c>
      <c r="T275" s="222" t="s">
        <v>165</v>
      </c>
      <c r="AS275" s="222" t="s">
        <v>3454</v>
      </c>
      <c r="AT275" s="222">
        <v>418883</v>
      </c>
    </row>
    <row r="276" spans="1:46">
      <c r="A276" s="222">
        <v>418929</v>
      </c>
      <c r="B276" s="222" t="s">
        <v>470</v>
      </c>
      <c r="H276" s="222" t="s">
        <v>164</v>
      </c>
      <c r="L276" s="222" t="s">
        <v>165</v>
      </c>
      <c r="M276" s="222" t="s">
        <v>165</v>
      </c>
      <c r="O276" s="222" t="s">
        <v>164</v>
      </c>
      <c r="P276" s="222" t="s">
        <v>165</v>
      </c>
      <c r="Q276" s="222" t="s">
        <v>165</v>
      </c>
      <c r="R276" s="222" t="s">
        <v>165</v>
      </c>
      <c r="S276" s="222" t="s">
        <v>166</v>
      </c>
      <c r="U276" s="222" t="s">
        <v>166</v>
      </c>
      <c r="V276" s="222" t="s">
        <v>166</v>
      </c>
      <c r="W276" s="222" t="s">
        <v>165</v>
      </c>
      <c r="X276" s="222" t="s">
        <v>165</v>
      </c>
      <c r="AS276" s="222" t="s">
        <v>3454</v>
      </c>
      <c r="AT276" s="222">
        <v>418929</v>
      </c>
    </row>
    <row r="277" spans="1:46">
      <c r="A277" s="222">
        <v>418939</v>
      </c>
      <c r="B277" s="222" t="s">
        <v>470</v>
      </c>
      <c r="H277" s="222" t="s">
        <v>165</v>
      </c>
      <c r="L277" s="222" t="s">
        <v>165</v>
      </c>
      <c r="N277" s="222" t="s">
        <v>166</v>
      </c>
      <c r="O277" s="222" t="s">
        <v>166</v>
      </c>
      <c r="P277" s="222" t="s">
        <v>165</v>
      </c>
      <c r="Q277" s="222" t="s">
        <v>165</v>
      </c>
      <c r="R277" s="222" t="s">
        <v>165</v>
      </c>
      <c r="S277" s="222" t="s">
        <v>165</v>
      </c>
      <c r="T277" s="222" t="s">
        <v>165</v>
      </c>
      <c r="U277" s="222" t="s">
        <v>165</v>
      </c>
      <c r="V277" s="222" t="s">
        <v>165</v>
      </c>
      <c r="W277" s="222" t="s">
        <v>165</v>
      </c>
      <c r="X277" s="222" t="s">
        <v>165</v>
      </c>
      <c r="AS277" s="222" t="s">
        <v>3454</v>
      </c>
      <c r="AT277" s="222">
        <v>418939</v>
      </c>
    </row>
    <row r="278" spans="1:46">
      <c r="A278" s="222">
        <v>418962</v>
      </c>
      <c r="B278" s="222" t="s">
        <v>470</v>
      </c>
      <c r="C278" s="222" t="s">
        <v>165</v>
      </c>
      <c r="D278" s="222" t="s">
        <v>165</v>
      </c>
      <c r="I278" s="222" t="s">
        <v>165</v>
      </c>
      <c r="L278" s="222" t="s">
        <v>165</v>
      </c>
      <c r="N278" s="222" t="s">
        <v>166</v>
      </c>
      <c r="P278" s="222" t="s">
        <v>166</v>
      </c>
      <c r="R278" s="222" t="s">
        <v>165</v>
      </c>
      <c r="S278" s="222" t="s">
        <v>166</v>
      </c>
      <c r="X278" s="222" t="s">
        <v>165</v>
      </c>
      <c r="AS278" s="222" t="s">
        <v>3454</v>
      </c>
      <c r="AT278" s="222">
        <v>418962</v>
      </c>
    </row>
    <row r="279" spans="1:46">
      <c r="A279" s="222">
        <v>418978</v>
      </c>
      <c r="B279" s="222" t="s">
        <v>470</v>
      </c>
      <c r="G279" s="222" t="s">
        <v>164</v>
      </c>
      <c r="H279" s="222" t="s">
        <v>166</v>
      </c>
      <c r="L279" s="222" t="s">
        <v>166</v>
      </c>
      <c r="P279" s="222" t="s">
        <v>164</v>
      </c>
      <c r="R279" s="222" t="s">
        <v>165</v>
      </c>
      <c r="S279" s="222" t="s">
        <v>165</v>
      </c>
      <c r="W279" s="222" t="s">
        <v>166</v>
      </c>
      <c r="AS279" s="222" t="s">
        <v>3454</v>
      </c>
      <c r="AT279" s="222">
        <v>418978</v>
      </c>
    </row>
    <row r="280" spans="1:46">
      <c r="A280" s="222">
        <v>418985</v>
      </c>
      <c r="B280" s="222" t="s">
        <v>470</v>
      </c>
      <c r="F280" s="222" t="s">
        <v>164</v>
      </c>
      <c r="L280" s="222" t="s">
        <v>165</v>
      </c>
      <c r="O280" s="222" t="s">
        <v>164</v>
      </c>
      <c r="P280" s="222" t="s">
        <v>166</v>
      </c>
      <c r="Q280" s="222" t="s">
        <v>165</v>
      </c>
      <c r="R280" s="222" t="s">
        <v>166</v>
      </c>
      <c r="S280" s="222" t="s">
        <v>166</v>
      </c>
      <c r="T280" s="222" t="s">
        <v>165</v>
      </c>
      <c r="U280" s="222" t="s">
        <v>165</v>
      </c>
      <c r="V280" s="222" t="s">
        <v>165</v>
      </c>
      <c r="W280" s="222" t="s">
        <v>165</v>
      </c>
      <c r="X280" s="222" t="s">
        <v>165</v>
      </c>
      <c r="AS280" s="222" t="s">
        <v>3454</v>
      </c>
      <c r="AT280" s="222">
        <v>418985</v>
      </c>
    </row>
    <row r="281" spans="1:46">
      <c r="A281" s="222">
        <v>419008</v>
      </c>
      <c r="B281" s="222" t="s">
        <v>470</v>
      </c>
      <c r="J281" s="222" t="s">
        <v>164</v>
      </c>
      <c r="O281" s="222" t="s">
        <v>164</v>
      </c>
      <c r="Q281" s="222" t="s">
        <v>164</v>
      </c>
      <c r="R281" s="222" t="s">
        <v>164</v>
      </c>
      <c r="U281" s="222" t="s">
        <v>164</v>
      </c>
      <c r="AS281" s="222" t="s">
        <v>3454</v>
      </c>
      <c r="AT281" s="222">
        <v>419008</v>
      </c>
    </row>
    <row r="282" spans="1:46">
      <c r="A282" s="222">
        <v>419030</v>
      </c>
      <c r="B282" s="222" t="s">
        <v>470</v>
      </c>
      <c r="D282" s="222" t="s">
        <v>165</v>
      </c>
      <c r="G282" s="222" t="s">
        <v>165</v>
      </c>
      <c r="J282" s="222" t="s">
        <v>164</v>
      </c>
      <c r="L282" s="222" t="s">
        <v>165</v>
      </c>
      <c r="N282" s="222" t="s">
        <v>165</v>
      </c>
      <c r="O282" s="222" t="s">
        <v>166</v>
      </c>
      <c r="P282" s="222" t="s">
        <v>165</v>
      </c>
      <c r="Q282" s="222" t="s">
        <v>166</v>
      </c>
      <c r="R282" s="222" t="s">
        <v>165</v>
      </c>
      <c r="S282" s="222" t="s">
        <v>165</v>
      </c>
      <c r="T282" s="222" t="s">
        <v>165</v>
      </c>
      <c r="V282" s="222" t="s">
        <v>166</v>
      </c>
      <c r="W282" s="222" t="s">
        <v>166</v>
      </c>
      <c r="X282" s="222" t="s">
        <v>166</v>
      </c>
      <c r="AS282" s="222" t="s">
        <v>3453</v>
      </c>
      <c r="AT282" s="222">
        <v>419030</v>
      </c>
    </row>
    <row r="283" spans="1:46">
      <c r="A283" s="222">
        <v>419077</v>
      </c>
      <c r="B283" s="222" t="s">
        <v>470</v>
      </c>
      <c r="H283" s="222" t="s">
        <v>166</v>
      </c>
      <c r="L283" s="222" t="s">
        <v>165</v>
      </c>
      <c r="R283" s="222" t="s">
        <v>166</v>
      </c>
      <c r="S283" s="222" t="s">
        <v>165</v>
      </c>
      <c r="X283" s="222" t="s">
        <v>164</v>
      </c>
      <c r="AS283" s="222" t="s">
        <v>3454</v>
      </c>
      <c r="AT283" s="222">
        <v>419077</v>
      </c>
    </row>
    <row r="284" spans="1:46">
      <c r="A284" s="222">
        <v>419089</v>
      </c>
      <c r="B284" s="222" t="s">
        <v>470</v>
      </c>
      <c r="D284" s="222" t="s">
        <v>164</v>
      </c>
      <c r="G284" s="222" t="s">
        <v>164</v>
      </c>
      <c r="I284" s="222" t="s">
        <v>164</v>
      </c>
      <c r="L284" s="222" t="s">
        <v>164</v>
      </c>
      <c r="N284" s="222" t="s">
        <v>164</v>
      </c>
      <c r="Q284" s="222" t="s">
        <v>164</v>
      </c>
      <c r="R284" s="222" t="s">
        <v>165</v>
      </c>
      <c r="U284" s="222" t="s">
        <v>164</v>
      </c>
      <c r="X284" s="222" t="s">
        <v>164</v>
      </c>
      <c r="AS284" s="222" t="s">
        <v>3454</v>
      </c>
      <c r="AT284" s="222">
        <v>419089</v>
      </c>
    </row>
    <row r="285" spans="1:46">
      <c r="A285" s="222">
        <v>419099</v>
      </c>
      <c r="B285" s="222" t="s">
        <v>470</v>
      </c>
      <c r="L285" s="222" t="s">
        <v>166</v>
      </c>
      <c r="Q285" s="222" t="s">
        <v>166</v>
      </c>
      <c r="R285" s="222" t="s">
        <v>166</v>
      </c>
      <c r="T285" s="222" t="s">
        <v>164</v>
      </c>
      <c r="U285" s="222" t="s">
        <v>165</v>
      </c>
      <c r="W285" s="222" t="s">
        <v>165</v>
      </c>
      <c r="AS285" s="222" t="s">
        <v>3454</v>
      </c>
      <c r="AT285" s="222">
        <v>419099</v>
      </c>
    </row>
    <row r="286" spans="1:46">
      <c r="A286" s="222">
        <v>419103</v>
      </c>
      <c r="B286" s="222" t="s">
        <v>470</v>
      </c>
      <c r="G286" s="222" t="s">
        <v>164</v>
      </c>
      <c r="Q286" s="222" t="s">
        <v>164</v>
      </c>
      <c r="R286" s="222" t="s">
        <v>164</v>
      </c>
      <c r="S286" s="222" t="s">
        <v>164</v>
      </c>
      <c r="W286" s="222" t="s">
        <v>164</v>
      </c>
      <c r="AS286" s="222" t="s">
        <v>3454</v>
      </c>
      <c r="AT286" s="222">
        <v>419103</v>
      </c>
    </row>
    <row r="287" spans="1:46">
      <c r="A287" s="222">
        <v>419124</v>
      </c>
      <c r="B287" s="222" t="s">
        <v>470</v>
      </c>
      <c r="G287" s="222" t="s">
        <v>165</v>
      </c>
      <c r="L287" s="222" t="s">
        <v>165</v>
      </c>
      <c r="N287" s="222" t="s">
        <v>166</v>
      </c>
      <c r="O287" s="222" t="s">
        <v>165</v>
      </c>
      <c r="Q287" s="222" t="s">
        <v>165</v>
      </c>
      <c r="R287" s="222" t="s">
        <v>165</v>
      </c>
      <c r="S287" s="222" t="s">
        <v>165</v>
      </c>
      <c r="T287" s="222" t="s">
        <v>165</v>
      </c>
      <c r="U287" s="222" t="s">
        <v>165</v>
      </c>
      <c r="V287" s="222" t="s">
        <v>165</v>
      </c>
      <c r="W287" s="222" t="s">
        <v>166</v>
      </c>
      <c r="X287" s="222" t="s">
        <v>165</v>
      </c>
      <c r="AS287" s="222" t="s">
        <v>3454</v>
      </c>
      <c r="AT287" s="222">
        <v>419124</v>
      </c>
    </row>
    <row r="288" spans="1:46">
      <c r="A288" s="222">
        <v>419129</v>
      </c>
      <c r="B288" s="222" t="s">
        <v>470</v>
      </c>
      <c r="H288" s="222" t="s">
        <v>164</v>
      </c>
      <c r="L288" s="222" t="s">
        <v>166</v>
      </c>
      <c r="P288" s="222" t="s">
        <v>164</v>
      </c>
      <c r="Q288" s="222" t="s">
        <v>164</v>
      </c>
      <c r="R288" s="222" t="s">
        <v>165</v>
      </c>
      <c r="U288" s="222" t="s">
        <v>166</v>
      </c>
      <c r="W288" s="222" t="s">
        <v>165</v>
      </c>
      <c r="AS288" s="222" t="s">
        <v>3454</v>
      </c>
      <c r="AT288" s="222">
        <v>419129</v>
      </c>
    </row>
    <row r="289" spans="1:46">
      <c r="A289" s="222">
        <v>419133</v>
      </c>
      <c r="B289" s="222" t="s">
        <v>470</v>
      </c>
      <c r="H289" s="222" t="s">
        <v>164</v>
      </c>
      <c r="I289" s="222" t="s">
        <v>164</v>
      </c>
      <c r="L289" s="222" t="s">
        <v>165</v>
      </c>
      <c r="N289" s="222" t="s">
        <v>164</v>
      </c>
      <c r="O289" s="222" t="s">
        <v>165</v>
      </c>
      <c r="P289" s="222" t="s">
        <v>166</v>
      </c>
      <c r="Q289" s="222" t="s">
        <v>166</v>
      </c>
      <c r="R289" s="222" t="s">
        <v>165</v>
      </c>
      <c r="S289" s="222" t="s">
        <v>165</v>
      </c>
      <c r="T289" s="222" t="s">
        <v>164</v>
      </c>
      <c r="U289" s="222" t="s">
        <v>166</v>
      </c>
      <c r="V289" s="222" t="s">
        <v>166</v>
      </c>
      <c r="W289" s="222" t="s">
        <v>165</v>
      </c>
      <c r="X289" s="222" t="s">
        <v>166</v>
      </c>
      <c r="AS289" s="222" t="s">
        <v>3454</v>
      </c>
      <c r="AT289" s="222">
        <v>419133</v>
      </c>
    </row>
    <row r="290" spans="1:46">
      <c r="A290" s="222">
        <v>419147</v>
      </c>
      <c r="B290" s="222" t="s">
        <v>470</v>
      </c>
      <c r="G290" s="222" t="s">
        <v>164</v>
      </c>
      <c r="K290" s="222" t="s">
        <v>165</v>
      </c>
      <c r="L290" s="222" t="s">
        <v>166</v>
      </c>
      <c r="N290" s="222" t="s">
        <v>164</v>
      </c>
      <c r="O290" s="222" t="s">
        <v>164</v>
      </c>
      <c r="P290" s="222" t="s">
        <v>164</v>
      </c>
      <c r="Q290" s="222" t="s">
        <v>166</v>
      </c>
      <c r="R290" s="222" t="s">
        <v>164</v>
      </c>
      <c r="S290" s="222" t="s">
        <v>166</v>
      </c>
      <c r="T290" s="222" t="s">
        <v>165</v>
      </c>
      <c r="U290" s="222" t="s">
        <v>165</v>
      </c>
      <c r="V290" s="222" t="s">
        <v>165</v>
      </c>
      <c r="W290" s="222" t="s">
        <v>165</v>
      </c>
      <c r="X290" s="222" t="s">
        <v>165</v>
      </c>
      <c r="AS290" s="222" t="s">
        <v>3454</v>
      </c>
      <c r="AT290" s="222">
        <v>419147</v>
      </c>
    </row>
    <row r="291" spans="1:46">
      <c r="A291" s="222">
        <v>419177</v>
      </c>
      <c r="B291" s="222" t="s">
        <v>470</v>
      </c>
      <c r="D291" s="222" t="s">
        <v>165</v>
      </c>
      <c r="H291" s="222" t="s">
        <v>164</v>
      </c>
      <c r="I291" s="222" t="s">
        <v>164</v>
      </c>
      <c r="L291" s="222" t="s">
        <v>165</v>
      </c>
      <c r="N291" s="222" t="s">
        <v>166</v>
      </c>
      <c r="O291" s="222" t="s">
        <v>165</v>
      </c>
      <c r="P291" s="222" t="s">
        <v>165</v>
      </c>
      <c r="Q291" s="222" t="s">
        <v>166</v>
      </c>
      <c r="R291" s="222" t="s">
        <v>165</v>
      </c>
      <c r="S291" s="222" t="s">
        <v>165</v>
      </c>
      <c r="T291" s="222" t="s">
        <v>165</v>
      </c>
      <c r="U291" s="222" t="s">
        <v>165</v>
      </c>
      <c r="V291" s="222" t="s">
        <v>165</v>
      </c>
      <c r="W291" s="222" t="s">
        <v>165</v>
      </c>
      <c r="X291" s="222" t="s">
        <v>165</v>
      </c>
      <c r="AS291" s="222" t="s">
        <v>3454</v>
      </c>
      <c r="AT291" s="222">
        <v>419177</v>
      </c>
    </row>
    <row r="292" spans="1:46">
      <c r="A292" s="222">
        <v>419179</v>
      </c>
      <c r="B292" s="222" t="s">
        <v>470</v>
      </c>
      <c r="I292" s="222" t="s">
        <v>166</v>
      </c>
      <c r="J292" s="222" t="s">
        <v>166</v>
      </c>
      <c r="L292" s="222" t="s">
        <v>166</v>
      </c>
      <c r="N292" s="222" t="s">
        <v>164</v>
      </c>
      <c r="O292" s="222" t="s">
        <v>164</v>
      </c>
      <c r="P292" s="222" t="s">
        <v>165</v>
      </c>
      <c r="Q292" s="222" t="s">
        <v>166</v>
      </c>
      <c r="R292" s="222" t="s">
        <v>165</v>
      </c>
      <c r="T292" s="222" t="s">
        <v>165</v>
      </c>
      <c r="U292" s="222" t="s">
        <v>165</v>
      </c>
      <c r="W292" s="222" t="s">
        <v>165</v>
      </c>
      <c r="AS292" s="222" t="s">
        <v>3454</v>
      </c>
      <c r="AT292" s="222">
        <v>419179</v>
      </c>
    </row>
    <row r="293" spans="1:46">
      <c r="A293" s="222">
        <v>419183</v>
      </c>
      <c r="B293" s="222" t="s">
        <v>470</v>
      </c>
      <c r="D293" s="222" t="s">
        <v>164</v>
      </c>
      <c r="G293" s="222" t="s">
        <v>164</v>
      </c>
      <c r="H293" s="222" t="s">
        <v>166</v>
      </c>
      <c r="L293" s="222" t="s">
        <v>165</v>
      </c>
      <c r="P293" s="222" t="s">
        <v>166</v>
      </c>
      <c r="Q293" s="222" t="s">
        <v>166</v>
      </c>
      <c r="R293" s="222" t="s">
        <v>166</v>
      </c>
      <c r="S293" s="222" t="s">
        <v>164</v>
      </c>
      <c r="T293" s="222" t="s">
        <v>166</v>
      </c>
      <c r="U293" s="222" t="s">
        <v>166</v>
      </c>
      <c r="V293" s="222" t="s">
        <v>166</v>
      </c>
      <c r="W293" s="222" t="s">
        <v>165</v>
      </c>
      <c r="AS293" s="222" t="s">
        <v>3454</v>
      </c>
      <c r="AT293" s="222">
        <v>419183</v>
      </c>
    </row>
    <row r="294" spans="1:46">
      <c r="A294" s="222">
        <v>419189</v>
      </c>
      <c r="B294" s="222" t="s">
        <v>470</v>
      </c>
      <c r="L294" s="222" t="s">
        <v>164</v>
      </c>
      <c r="N294" s="222" t="s">
        <v>164</v>
      </c>
      <c r="O294" s="222" t="s">
        <v>164</v>
      </c>
      <c r="Q294" s="222" t="s">
        <v>164</v>
      </c>
      <c r="S294" s="222" t="s">
        <v>166</v>
      </c>
      <c r="X294" s="222" t="s">
        <v>164</v>
      </c>
      <c r="AS294" s="222" t="s">
        <v>3454</v>
      </c>
      <c r="AT294" s="222">
        <v>419189</v>
      </c>
    </row>
    <row r="295" spans="1:46">
      <c r="A295" s="222">
        <v>419201</v>
      </c>
      <c r="B295" s="222" t="s">
        <v>470</v>
      </c>
      <c r="H295" s="222" t="s">
        <v>164</v>
      </c>
      <c r="I295" s="222" t="s">
        <v>166</v>
      </c>
      <c r="O295" s="222" t="s">
        <v>164</v>
      </c>
      <c r="P295" s="222" t="s">
        <v>164</v>
      </c>
      <c r="Q295" s="222" t="s">
        <v>165</v>
      </c>
      <c r="R295" s="222" t="s">
        <v>164</v>
      </c>
      <c r="S295" s="222" t="s">
        <v>166</v>
      </c>
      <c r="W295" s="222" t="s">
        <v>165</v>
      </c>
      <c r="X295" s="222" t="s">
        <v>166</v>
      </c>
      <c r="AS295" s="222" t="s">
        <v>3454</v>
      </c>
      <c r="AT295" s="222">
        <v>419201</v>
      </c>
    </row>
    <row r="296" spans="1:46">
      <c r="A296" s="222">
        <v>419208</v>
      </c>
      <c r="B296" s="222" t="s">
        <v>470</v>
      </c>
      <c r="F296" s="222" t="s">
        <v>165</v>
      </c>
      <c r="I296" s="222" t="s">
        <v>164</v>
      </c>
      <c r="R296" s="222" t="s">
        <v>165</v>
      </c>
      <c r="S296" s="222" t="s">
        <v>166</v>
      </c>
      <c r="T296" s="222" t="s">
        <v>165</v>
      </c>
      <c r="U296" s="222" t="s">
        <v>165</v>
      </c>
      <c r="X296" s="222" t="s">
        <v>165</v>
      </c>
      <c r="AS296" s="222" t="s">
        <v>3454</v>
      </c>
      <c r="AT296" s="222">
        <v>419208</v>
      </c>
    </row>
    <row r="297" spans="1:46">
      <c r="A297" s="222">
        <v>419230</v>
      </c>
      <c r="B297" s="222" t="s">
        <v>470</v>
      </c>
      <c r="J297" s="222" t="s">
        <v>164</v>
      </c>
      <c r="K297" s="222" t="s">
        <v>164</v>
      </c>
      <c r="L297" s="222" t="s">
        <v>166</v>
      </c>
      <c r="M297" s="222" t="s">
        <v>166</v>
      </c>
      <c r="N297" s="222" t="s">
        <v>165</v>
      </c>
      <c r="O297" s="222" t="s">
        <v>165</v>
      </c>
      <c r="P297" s="222" t="s">
        <v>165</v>
      </c>
      <c r="Q297" s="222" t="s">
        <v>165</v>
      </c>
      <c r="R297" s="222" t="s">
        <v>165</v>
      </c>
      <c r="T297" s="222" t="s">
        <v>165</v>
      </c>
      <c r="U297" s="222" t="s">
        <v>165</v>
      </c>
      <c r="V297" s="222" t="s">
        <v>165</v>
      </c>
      <c r="W297" s="222" t="s">
        <v>165</v>
      </c>
      <c r="AS297" s="222" t="s">
        <v>3454</v>
      </c>
      <c r="AT297" s="222">
        <v>419230</v>
      </c>
    </row>
    <row r="298" spans="1:46">
      <c r="A298" s="222">
        <v>419237</v>
      </c>
      <c r="B298" s="222" t="s">
        <v>470</v>
      </c>
      <c r="G298" s="222" t="s">
        <v>164</v>
      </c>
      <c r="J298" s="222" t="s">
        <v>164</v>
      </c>
      <c r="L298" s="222" t="s">
        <v>165</v>
      </c>
      <c r="M298" s="222" t="s">
        <v>164</v>
      </c>
      <c r="N298" s="222" t="s">
        <v>166</v>
      </c>
      <c r="O298" s="222" t="s">
        <v>164</v>
      </c>
      <c r="P298" s="222" t="s">
        <v>165</v>
      </c>
      <c r="Q298" s="222" t="s">
        <v>165</v>
      </c>
      <c r="R298" s="222" t="s">
        <v>165</v>
      </c>
      <c r="S298" s="222" t="s">
        <v>164</v>
      </c>
      <c r="T298" s="222" t="s">
        <v>165</v>
      </c>
      <c r="U298" s="222" t="s">
        <v>165</v>
      </c>
      <c r="V298" s="222" t="s">
        <v>165</v>
      </c>
      <c r="W298" s="222" t="s">
        <v>165</v>
      </c>
      <c r="X298" s="222" t="s">
        <v>165</v>
      </c>
      <c r="AS298" s="222" t="s">
        <v>3454</v>
      </c>
      <c r="AT298" s="222">
        <v>419237</v>
      </c>
    </row>
    <row r="299" spans="1:46">
      <c r="A299" s="222">
        <v>419250</v>
      </c>
      <c r="B299" s="222" t="s">
        <v>470</v>
      </c>
      <c r="I299" s="222" t="s">
        <v>165</v>
      </c>
      <c r="N299" s="222" t="s">
        <v>165</v>
      </c>
      <c r="O299" s="222" t="s">
        <v>165</v>
      </c>
      <c r="P299" s="222" t="s">
        <v>165</v>
      </c>
      <c r="Q299" s="222" t="s">
        <v>165</v>
      </c>
      <c r="R299" s="222" t="s">
        <v>165</v>
      </c>
      <c r="T299" s="222" t="s">
        <v>165</v>
      </c>
      <c r="U299" s="222" t="s">
        <v>165</v>
      </c>
      <c r="V299" s="222" t="s">
        <v>165</v>
      </c>
      <c r="W299" s="222" t="s">
        <v>165</v>
      </c>
      <c r="X299" s="222" t="s">
        <v>165</v>
      </c>
      <c r="AS299" s="222" t="s">
        <v>3454</v>
      </c>
      <c r="AT299" s="222">
        <v>419250</v>
      </c>
    </row>
    <row r="300" spans="1:46">
      <c r="A300" s="222">
        <v>419252</v>
      </c>
      <c r="B300" s="222" t="s">
        <v>470</v>
      </c>
      <c r="G300" s="222" t="s">
        <v>164</v>
      </c>
      <c r="H300" s="222" t="s">
        <v>165</v>
      </c>
      <c r="I300" s="222" t="s">
        <v>164</v>
      </c>
      <c r="L300" s="222" t="s">
        <v>165</v>
      </c>
      <c r="N300" s="222" t="s">
        <v>166</v>
      </c>
      <c r="O300" s="222" t="s">
        <v>166</v>
      </c>
      <c r="P300" s="222" t="s">
        <v>166</v>
      </c>
      <c r="Q300" s="222" t="s">
        <v>166</v>
      </c>
      <c r="R300" s="222" t="s">
        <v>165</v>
      </c>
      <c r="S300" s="222" t="s">
        <v>165</v>
      </c>
      <c r="T300" s="222" t="s">
        <v>165</v>
      </c>
      <c r="U300" s="222" t="s">
        <v>165</v>
      </c>
      <c r="V300" s="222" t="s">
        <v>165</v>
      </c>
      <c r="W300" s="222" t="s">
        <v>165</v>
      </c>
      <c r="X300" s="222" t="s">
        <v>165</v>
      </c>
      <c r="AS300" s="222" t="s">
        <v>3454</v>
      </c>
      <c r="AT300" s="222">
        <v>419252</v>
      </c>
    </row>
    <row r="301" spans="1:46">
      <c r="A301" s="222">
        <v>419265</v>
      </c>
      <c r="B301" s="222" t="s">
        <v>470</v>
      </c>
      <c r="D301" s="222" t="s">
        <v>164</v>
      </c>
      <c r="J301" s="222" t="s">
        <v>165</v>
      </c>
      <c r="L301" s="222" t="s">
        <v>166</v>
      </c>
      <c r="M301" s="222" t="s">
        <v>164</v>
      </c>
      <c r="R301" s="222" t="s">
        <v>165</v>
      </c>
      <c r="S301" s="222" t="s">
        <v>166</v>
      </c>
      <c r="W301" s="222" t="s">
        <v>166</v>
      </c>
      <c r="AS301" s="222" t="s">
        <v>3454</v>
      </c>
      <c r="AT301" s="222">
        <v>419265</v>
      </c>
    </row>
    <row r="302" spans="1:46">
      <c r="A302" s="222">
        <v>419266</v>
      </c>
      <c r="B302" s="222" t="s">
        <v>470</v>
      </c>
      <c r="F302" s="222" t="s">
        <v>164</v>
      </c>
      <c r="L302" s="222" t="s">
        <v>165</v>
      </c>
      <c r="N302" s="222" t="s">
        <v>165</v>
      </c>
      <c r="O302" s="222" t="s">
        <v>166</v>
      </c>
      <c r="P302" s="222" t="s">
        <v>166</v>
      </c>
      <c r="AS302" s="222" t="s">
        <v>3454</v>
      </c>
      <c r="AT302" s="222">
        <v>419266</v>
      </c>
    </row>
    <row r="303" spans="1:46">
      <c r="A303" s="222">
        <v>419276</v>
      </c>
      <c r="B303" s="222" t="s">
        <v>470</v>
      </c>
      <c r="H303" s="222" t="s">
        <v>164</v>
      </c>
      <c r="J303" s="222" t="s">
        <v>166</v>
      </c>
      <c r="K303" s="222" t="s">
        <v>164</v>
      </c>
      <c r="M303" s="222" t="s">
        <v>164</v>
      </c>
      <c r="N303" s="222" t="s">
        <v>165</v>
      </c>
      <c r="O303" s="222" t="s">
        <v>166</v>
      </c>
      <c r="R303" s="222" t="s">
        <v>165</v>
      </c>
      <c r="S303" s="222" t="s">
        <v>165</v>
      </c>
      <c r="T303" s="222" t="s">
        <v>166</v>
      </c>
      <c r="U303" s="222" t="s">
        <v>165</v>
      </c>
      <c r="W303" s="222" t="s">
        <v>165</v>
      </c>
      <c r="AS303" s="222" t="s">
        <v>3454</v>
      </c>
      <c r="AT303" s="222">
        <v>419276</v>
      </c>
    </row>
    <row r="304" spans="1:46">
      <c r="A304" s="222">
        <v>419288</v>
      </c>
      <c r="B304" s="222" t="s">
        <v>470</v>
      </c>
      <c r="G304" s="222" t="s">
        <v>165</v>
      </c>
      <c r="H304" s="222" t="s">
        <v>164</v>
      </c>
      <c r="I304" s="222" t="s">
        <v>164</v>
      </c>
      <c r="L304" s="222" t="s">
        <v>165</v>
      </c>
      <c r="N304" s="222" t="s">
        <v>164</v>
      </c>
      <c r="O304" s="222" t="s">
        <v>164</v>
      </c>
      <c r="R304" s="222" t="s">
        <v>165</v>
      </c>
      <c r="T304" s="222" t="s">
        <v>165</v>
      </c>
      <c r="U304" s="222" t="s">
        <v>165</v>
      </c>
      <c r="V304" s="222" t="s">
        <v>165</v>
      </c>
      <c r="W304" s="222" t="s">
        <v>165</v>
      </c>
      <c r="X304" s="222" t="s">
        <v>165</v>
      </c>
      <c r="AS304" s="222" t="s">
        <v>3454</v>
      </c>
      <c r="AT304" s="222">
        <v>419288</v>
      </c>
    </row>
    <row r="305" spans="1:46">
      <c r="A305" s="222">
        <v>419295</v>
      </c>
      <c r="B305" s="222" t="s">
        <v>470</v>
      </c>
      <c r="D305" s="222" t="s">
        <v>164</v>
      </c>
      <c r="G305" s="222" t="s">
        <v>164</v>
      </c>
      <c r="I305" s="222" t="s">
        <v>165</v>
      </c>
      <c r="L305" s="222" t="s">
        <v>165</v>
      </c>
      <c r="N305" s="222" t="s">
        <v>165</v>
      </c>
      <c r="O305" s="222" t="s">
        <v>165</v>
      </c>
      <c r="P305" s="222" t="s">
        <v>165</v>
      </c>
      <c r="Q305" s="222" t="s">
        <v>165</v>
      </c>
      <c r="R305" s="222" t="s">
        <v>165</v>
      </c>
      <c r="S305" s="222" t="s">
        <v>165</v>
      </c>
      <c r="T305" s="222" t="s">
        <v>165</v>
      </c>
      <c r="U305" s="222" t="s">
        <v>165</v>
      </c>
      <c r="V305" s="222" t="s">
        <v>165</v>
      </c>
      <c r="W305" s="222" t="s">
        <v>165</v>
      </c>
      <c r="X305" s="222" t="s">
        <v>165</v>
      </c>
      <c r="AS305" s="222" t="s">
        <v>3454</v>
      </c>
      <c r="AT305" s="222">
        <v>419295</v>
      </c>
    </row>
    <row r="306" spans="1:46">
      <c r="A306" s="222">
        <v>419296</v>
      </c>
      <c r="B306" s="222" t="s">
        <v>470</v>
      </c>
      <c r="H306" s="222" t="s">
        <v>166</v>
      </c>
      <c r="I306" s="222" t="s">
        <v>164</v>
      </c>
      <c r="K306" s="222" t="s">
        <v>164</v>
      </c>
      <c r="O306" s="222" t="s">
        <v>164</v>
      </c>
      <c r="R306" s="222" t="s">
        <v>165</v>
      </c>
      <c r="S306" s="222" t="s">
        <v>165</v>
      </c>
      <c r="T306" s="222" t="s">
        <v>166</v>
      </c>
      <c r="W306" s="222" t="s">
        <v>164</v>
      </c>
      <c r="AS306" s="222" t="s">
        <v>3454</v>
      </c>
      <c r="AT306" s="222">
        <v>419296</v>
      </c>
    </row>
    <row r="307" spans="1:46">
      <c r="A307" s="222">
        <v>419304</v>
      </c>
      <c r="B307" s="222" t="s">
        <v>470</v>
      </c>
      <c r="D307" s="222" t="s">
        <v>164</v>
      </c>
      <c r="I307" s="222" t="s">
        <v>164</v>
      </c>
      <c r="L307" s="222" t="s">
        <v>164</v>
      </c>
      <c r="N307" s="222" t="s">
        <v>165</v>
      </c>
      <c r="O307" s="222" t="s">
        <v>166</v>
      </c>
      <c r="P307" s="222" t="s">
        <v>164</v>
      </c>
      <c r="Q307" s="222" t="s">
        <v>165</v>
      </c>
      <c r="T307" s="222" t="s">
        <v>165</v>
      </c>
      <c r="U307" s="222" t="s">
        <v>165</v>
      </c>
      <c r="V307" s="222" t="s">
        <v>165</v>
      </c>
      <c r="W307" s="222" t="s">
        <v>166</v>
      </c>
      <c r="X307" s="222" t="s">
        <v>166</v>
      </c>
      <c r="AS307" s="222" t="s">
        <v>3454</v>
      </c>
      <c r="AT307" s="222">
        <v>419304</v>
      </c>
    </row>
    <row r="308" spans="1:46">
      <c r="A308" s="222">
        <v>419329</v>
      </c>
      <c r="B308" s="222" t="s">
        <v>470</v>
      </c>
      <c r="G308" s="222" t="s">
        <v>165</v>
      </c>
      <c r="L308" s="222" t="s">
        <v>165</v>
      </c>
      <c r="P308" s="222" t="s">
        <v>164</v>
      </c>
      <c r="R308" s="222" t="s">
        <v>165</v>
      </c>
      <c r="S308" s="222" t="s">
        <v>164</v>
      </c>
      <c r="W308" s="222" t="s">
        <v>166</v>
      </c>
      <c r="AS308" s="222" t="s">
        <v>3454</v>
      </c>
      <c r="AT308" s="222">
        <v>419329</v>
      </c>
    </row>
    <row r="309" spans="1:46">
      <c r="A309" s="222">
        <v>419332</v>
      </c>
      <c r="B309" s="222" t="s">
        <v>470</v>
      </c>
      <c r="G309" s="222" t="s">
        <v>166</v>
      </c>
      <c r="K309" s="222" t="s">
        <v>164</v>
      </c>
      <c r="L309" s="222" t="s">
        <v>164</v>
      </c>
      <c r="M309" s="222" t="s">
        <v>164</v>
      </c>
      <c r="N309" s="222" t="s">
        <v>166</v>
      </c>
      <c r="O309" s="222" t="s">
        <v>166</v>
      </c>
      <c r="P309" s="222" t="s">
        <v>166</v>
      </c>
      <c r="Q309" s="222" t="s">
        <v>164</v>
      </c>
      <c r="R309" s="222" t="s">
        <v>165</v>
      </c>
      <c r="T309" s="222" t="s">
        <v>165</v>
      </c>
      <c r="U309" s="222" t="s">
        <v>165</v>
      </c>
      <c r="V309" s="222" t="s">
        <v>165</v>
      </c>
      <c r="W309" s="222" t="s">
        <v>165</v>
      </c>
      <c r="X309" s="222" t="s">
        <v>166</v>
      </c>
      <c r="AS309" s="222" t="s">
        <v>3454</v>
      </c>
      <c r="AT309" s="222">
        <v>419332</v>
      </c>
    </row>
    <row r="310" spans="1:46">
      <c r="A310" s="222">
        <v>419334</v>
      </c>
      <c r="B310" s="222" t="s">
        <v>470</v>
      </c>
      <c r="D310" s="222" t="s">
        <v>164</v>
      </c>
      <c r="G310" s="222" t="s">
        <v>164</v>
      </c>
      <c r="L310" s="222" t="s">
        <v>165</v>
      </c>
      <c r="N310" s="222" t="s">
        <v>166</v>
      </c>
      <c r="P310" s="222" t="s">
        <v>166</v>
      </c>
      <c r="Q310" s="222" t="s">
        <v>166</v>
      </c>
      <c r="R310" s="222" t="s">
        <v>166</v>
      </c>
      <c r="T310" s="222" t="s">
        <v>166</v>
      </c>
      <c r="W310" s="222" t="s">
        <v>166</v>
      </c>
      <c r="AS310" s="222" t="s">
        <v>3454</v>
      </c>
      <c r="AT310" s="222">
        <v>419334</v>
      </c>
    </row>
    <row r="311" spans="1:46">
      <c r="A311" s="222">
        <v>419338</v>
      </c>
      <c r="B311" s="222" t="s">
        <v>470</v>
      </c>
      <c r="D311" s="222" t="s">
        <v>166</v>
      </c>
      <c r="G311" s="222" t="s">
        <v>166</v>
      </c>
      <c r="H311" s="222" t="s">
        <v>165</v>
      </c>
      <c r="L311" s="222" t="s">
        <v>165</v>
      </c>
      <c r="O311" s="222" t="s">
        <v>164</v>
      </c>
      <c r="P311" s="222" t="s">
        <v>165</v>
      </c>
      <c r="Q311" s="222" t="s">
        <v>164</v>
      </c>
      <c r="R311" s="222" t="s">
        <v>165</v>
      </c>
      <c r="S311" s="222" t="s">
        <v>165</v>
      </c>
      <c r="W311" s="222" t="s">
        <v>165</v>
      </c>
      <c r="AS311" s="222" t="s">
        <v>3454</v>
      </c>
      <c r="AT311" s="222">
        <v>419338</v>
      </c>
    </row>
    <row r="312" spans="1:46">
      <c r="A312" s="222">
        <v>419346</v>
      </c>
      <c r="B312" s="222" t="s">
        <v>470</v>
      </c>
      <c r="F312" s="222" t="s">
        <v>164</v>
      </c>
      <c r="H312" s="222" t="s">
        <v>164</v>
      </c>
      <c r="L312" s="222" t="s">
        <v>166</v>
      </c>
      <c r="O312" s="222" t="s">
        <v>166</v>
      </c>
      <c r="P312" s="222" t="s">
        <v>166</v>
      </c>
      <c r="Q312" s="222" t="s">
        <v>165</v>
      </c>
      <c r="R312" s="222" t="s">
        <v>165</v>
      </c>
      <c r="S312" s="222" t="s">
        <v>166</v>
      </c>
      <c r="T312" s="222" t="s">
        <v>165</v>
      </c>
      <c r="U312" s="222" t="s">
        <v>165</v>
      </c>
      <c r="V312" s="222" t="s">
        <v>165</v>
      </c>
      <c r="W312" s="222" t="s">
        <v>165</v>
      </c>
      <c r="X312" s="222" t="s">
        <v>165</v>
      </c>
      <c r="AS312" s="222" t="s">
        <v>3454</v>
      </c>
      <c r="AT312" s="222">
        <v>419346</v>
      </c>
    </row>
    <row r="313" spans="1:46">
      <c r="A313" s="222">
        <v>419352</v>
      </c>
      <c r="B313" s="222" t="s">
        <v>470</v>
      </c>
      <c r="G313" s="222" t="s">
        <v>165</v>
      </c>
      <c r="H313" s="222" t="s">
        <v>166</v>
      </c>
      <c r="I313" s="222" t="s">
        <v>164</v>
      </c>
      <c r="L313" s="222" t="s">
        <v>165</v>
      </c>
      <c r="P313" s="222" t="s">
        <v>166</v>
      </c>
      <c r="R313" s="222" t="s">
        <v>165</v>
      </c>
      <c r="S313" s="222" t="s">
        <v>166</v>
      </c>
      <c r="T313" s="222" t="s">
        <v>166</v>
      </c>
      <c r="U313" s="222" t="s">
        <v>165</v>
      </c>
      <c r="V313" s="222" t="s">
        <v>165</v>
      </c>
      <c r="X313" s="222" t="s">
        <v>166</v>
      </c>
      <c r="AS313" s="222" t="s">
        <v>3454</v>
      </c>
      <c r="AT313" s="222">
        <v>419352</v>
      </c>
    </row>
    <row r="314" spans="1:46">
      <c r="A314" s="222">
        <v>419373</v>
      </c>
      <c r="B314" s="222" t="s">
        <v>470</v>
      </c>
      <c r="F314" s="222" t="s">
        <v>164</v>
      </c>
      <c r="G314" s="222" t="s">
        <v>166</v>
      </c>
      <c r="K314" s="222" t="s">
        <v>164</v>
      </c>
      <c r="L314" s="222" t="s">
        <v>165</v>
      </c>
      <c r="N314" s="222" t="s">
        <v>166</v>
      </c>
      <c r="O314" s="222" t="s">
        <v>165</v>
      </c>
      <c r="P314" s="222" t="s">
        <v>165</v>
      </c>
      <c r="Q314" s="222" t="s">
        <v>165</v>
      </c>
      <c r="R314" s="222" t="s">
        <v>165</v>
      </c>
      <c r="S314" s="222" t="s">
        <v>165</v>
      </c>
      <c r="T314" s="222" t="s">
        <v>165</v>
      </c>
      <c r="U314" s="222" t="s">
        <v>165</v>
      </c>
      <c r="V314" s="222" t="s">
        <v>165</v>
      </c>
      <c r="W314" s="222" t="s">
        <v>165</v>
      </c>
      <c r="AS314" s="222" t="s">
        <v>3454</v>
      </c>
      <c r="AT314" s="222">
        <v>419373</v>
      </c>
    </row>
    <row r="315" spans="1:46">
      <c r="A315" s="222">
        <v>419377</v>
      </c>
      <c r="B315" s="222" t="s">
        <v>470</v>
      </c>
      <c r="H315" s="222" t="s">
        <v>164</v>
      </c>
      <c r="L315" s="222" t="s">
        <v>166</v>
      </c>
      <c r="M315" s="222" t="s">
        <v>164</v>
      </c>
      <c r="O315" s="222" t="s">
        <v>164</v>
      </c>
      <c r="P315" s="222" t="s">
        <v>166</v>
      </c>
      <c r="R315" s="222" t="s">
        <v>165</v>
      </c>
      <c r="S315" s="222" t="s">
        <v>165</v>
      </c>
      <c r="T315" s="222" t="s">
        <v>165</v>
      </c>
      <c r="U315" s="222" t="s">
        <v>165</v>
      </c>
      <c r="V315" s="222" t="s">
        <v>165</v>
      </c>
      <c r="W315" s="222" t="s">
        <v>165</v>
      </c>
      <c r="X315" s="222" t="s">
        <v>165</v>
      </c>
      <c r="AS315" s="222" t="s">
        <v>3454</v>
      </c>
      <c r="AT315" s="222">
        <v>419377</v>
      </c>
    </row>
    <row r="316" spans="1:46">
      <c r="A316" s="222">
        <v>419389</v>
      </c>
      <c r="B316" s="222" t="s">
        <v>470</v>
      </c>
      <c r="D316" s="222" t="s">
        <v>164</v>
      </c>
      <c r="J316" s="222" t="s">
        <v>164</v>
      </c>
      <c r="L316" s="222" t="s">
        <v>164</v>
      </c>
      <c r="M316" s="222" t="s">
        <v>164</v>
      </c>
      <c r="O316" s="222" t="s">
        <v>164</v>
      </c>
      <c r="P316" s="222" t="s">
        <v>164</v>
      </c>
      <c r="Q316" s="222" t="s">
        <v>164</v>
      </c>
      <c r="R316" s="222" t="s">
        <v>164</v>
      </c>
      <c r="T316" s="222" t="s">
        <v>164</v>
      </c>
      <c r="U316" s="222" t="s">
        <v>164</v>
      </c>
      <c r="V316" s="222" t="s">
        <v>166</v>
      </c>
      <c r="W316" s="222" t="s">
        <v>166</v>
      </c>
      <c r="X316" s="222" t="s">
        <v>166</v>
      </c>
      <c r="AS316" s="222" t="s">
        <v>3454</v>
      </c>
      <c r="AT316" s="222">
        <v>419389</v>
      </c>
    </row>
    <row r="317" spans="1:46">
      <c r="A317" s="222">
        <v>419394</v>
      </c>
      <c r="B317" s="222" t="s">
        <v>470</v>
      </c>
      <c r="E317" s="222" t="s">
        <v>166</v>
      </c>
      <c r="G317" s="222" t="s">
        <v>164</v>
      </c>
      <c r="J317" s="222" t="s">
        <v>164</v>
      </c>
      <c r="L317" s="222" t="s">
        <v>166</v>
      </c>
      <c r="O317" s="222" t="s">
        <v>165</v>
      </c>
      <c r="P317" s="222" t="s">
        <v>165</v>
      </c>
      <c r="Q317" s="222" t="s">
        <v>166</v>
      </c>
      <c r="S317" s="222" t="s">
        <v>166</v>
      </c>
      <c r="W317" s="222" t="s">
        <v>166</v>
      </c>
      <c r="X317" s="222" t="s">
        <v>166</v>
      </c>
      <c r="AS317" s="222" t="s">
        <v>3454</v>
      </c>
      <c r="AT317" s="222">
        <v>419394</v>
      </c>
    </row>
    <row r="318" spans="1:46">
      <c r="A318" s="222">
        <v>419401</v>
      </c>
      <c r="B318" s="222" t="s">
        <v>470</v>
      </c>
      <c r="K318" s="222" t="s">
        <v>165</v>
      </c>
      <c r="L318" s="222" t="s">
        <v>165</v>
      </c>
      <c r="P318" s="222" t="s">
        <v>166</v>
      </c>
      <c r="Q318" s="222" t="s">
        <v>166</v>
      </c>
      <c r="R318" s="222" t="s">
        <v>165</v>
      </c>
      <c r="AS318" s="222" t="s">
        <v>3454</v>
      </c>
      <c r="AT318" s="222">
        <v>419401</v>
      </c>
    </row>
    <row r="319" spans="1:46">
      <c r="A319" s="222">
        <v>419404</v>
      </c>
      <c r="B319" s="222" t="s">
        <v>470</v>
      </c>
      <c r="G319" s="222" t="s">
        <v>164</v>
      </c>
      <c r="H319" s="222" t="s">
        <v>166</v>
      </c>
      <c r="I319" s="222" t="s">
        <v>164</v>
      </c>
      <c r="L319" s="222" t="s">
        <v>165</v>
      </c>
      <c r="N319" s="222" t="s">
        <v>165</v>
      </c>
      <c r="O319" s="222" t="s">
        <v>164</v>
      </c>
      <c r="Q319" s="222" t="s">
        <v>164</v>
      </c>
      <c r="R319" s="222" t="s">
        <v>165</v>
      </c>
      <c r="S319" s="222" t="s">
        <v>165</v>
      </c>
      <c r="T319" s="222" t="s">
        <v>165</v>
      </c>
      <c r="U319" s="222" t="s">
        <v>165</v>
      </c>
      <c r="V319" s="222" t="s">
        <v>165</v>
      </c>
      <c r="W319" s="222" t="s">
        <v>165</v>
      </c>
      <c r="X319" s="222" t="s">
        <v>166</v>
      </c>
      <c r="AS319" s="222" t="s">
        <v>3454</v>
      </c>
      <c r="AT319" s="222">
        <v>419404</v>
      </c>
    </row>
    <row r="320" spans="1:46">
      <c r="A320" s="222">
        <v>419432</v>
      </c>
      <c r="B320" s="222" t="s">
        <v>361</v>
      </c>
      <c r="H320" s="222" t="s">
        <v>164</v>
      </c>
      <c r="J320" s="222" t="s">
        <v>166</v>
      </c>
      <c r="K320" s="222" t="s">
        <v>164</v>
      </c>
      <c r="L320" s="222" t="s">
        <v>165</v>
      </c>
      <c r="N320" s="222" t="s">
        <v>165</v>
      </c>
      <c r="O320" s="222" t="s">
        <v>165</v>
      </c>
      <c r="P320" s="222" t="s">
        <v>165</v>
      </c>
      <c r="Q320" s="222" t="s">
        <v>165</v>
      </c>
      <c r="R320" s="222" t="s">
        <v>165</v>
      </c>
      <c r="S320" s="222" t="s">
        <v>165</v>
      </c>
      <c r="AS320" s="222" t="s">
        <v>3454</v>
      </c>
      <c r="AT320" s="222">
        <v>419432</v>
      </c>
    </row>
    <row r="321" spans="1:46">
      <c r="A321" s="222">
        <v>419443</v>
      </c>
      <c r="B321" s="222" t="s">
        <v>470</v>
      </c>
      <c r="D321" s="222" t="s">
        <v>164</v>
      </c>
      <c r="G321" s="222" t="s">
        <v>164</v>
      </c>
      <c r="R321" s="222" t="s">
        <v>165</v>
      </c>
      <c r="S321" s="222" t="s">
        <v>166</v>
      </c>
      <c r="T321" s="222" t="s">
        <v>166</v>
      </c>
      <c r="W321" s="222" t="s">
        <v>166</v>
      </c>
      <c r="X321" s="222" t="s">
        <v>166</v>
      </c>
      <c r="AS321" s="222" t="s">
        <v>3454</v>
      </c>
      <c r="AT321" s="222">
        <v>419443</v>
      </c>
    </row>
    <row r="322" spans="1:46">
      <c r="A322" s="222">
        <v>419455</v>
      </c>
      <c r="B322" s="222" t="s">
        <v>470</v>
      </c>
      <c r="E322" s="222" t="s">
        <v>164</v>
      </c>
      <c r="H322" s="222" t="s">
        <v>164</v>
      </c>
      <c r="L322" s="222" t="s">
        <v>166</v>
      </c>
      <c r="O322" s="222" t="s">
        <v>166</v>
      </c>
      <c r="P322" s="222" t="s">
        <v>166</v>
      </c>
      <c r="Q322" s="222" t="s">
        <v>164</v>
      </c>
      <c r="R322" s="222" t="s">
        <v>166</v>
      </c>
      <c r="S322" s="222" t="s">
        <v>166</v>
      </c>
      <c r="T322" s="222" t="s">
        <v>165</v>
      </c>
      <c r="U322" s="222" t="s">
        <v>166</v>
      </c>
      <c r="V322" s="222" t="s">
        <v>165</v>
      </c>
      <c r="W322" s="222" t="s">
        <v>165</v>
      </c>
      <c r="X322" s="222" t="s">
        <v>166</v>
      </c>
      <c r="AS322" s="222" t="s">
        <v>3454</v>
      </c>
      <c r="AT322" s="222">
        <v>419455</v>
      </c>
    </row>
    <row r="323" spans="1:46">
      <c r="A323" s="222">
        <v>419459</v>
      </c>
      <c r="B323" s="222" t="s">
        <v>470</v>
      </c>
      <c r="F323" s="222" t="s">
        <v>164</v>
      </c>
      <c r="K323" s="222" t="s">
        <v>164</v>
      </c>
      <c r="L323" s="222" t="s">
        <v>164</v>
      </c>
      <c r="N323" s="222" t="s">
        <v>166</v>
      </c>
      <c r="O323" s="222" t="s">
        <v>166</v>
      </c>
      <c r="P323" s="222" t="s">
        <v>166</v>
      </c>
      <c r="Q323" s="222" t="s">
        <v>166</v>
      </c>
      <c r="R323" s="222" t="s">
        <v>165</v>
      </c>
      <c r="S323" s="222" t="s">
        <v>166</v>
      </c>
      <c r="T323" s="222" t="s">
        <v>165</v>
      </c>
      <c r="U323" s="222" t="s">
        <v>165</v>
      </c>
      <c r="V323" s="222" t="s">
        <v>165</v>
      </c>
      <c r="W323" s="222" t="s">
        <v>165</v>
      </c>
      <c r="X323" s="222" t="s">
        <v>165</v>
      </c>
      <c r="AS323" s="222" t="s">
        <v>3454</v>
      </c>
      <c r="AT323" s="222">
        <v>419459</v>
      </c>
    </row>
    <row r="324" spans="1:46">
      <c r="A324" s="222">
        <v>419465</v>
      </c>
      <c r="B324" s="222" t="s">
        <v>470</v>
      </c>
      <c r="N324" s="222" t="s">
        <v>165</v>
      </c>
      <c r="Q324" s="222" t="s">
        <v>165</v>
      </c>
      <c r="R324" s="222" t="s">
        <v>165</v>
      </c>
      <c r="S324" s="222" t="s">
        <v>165</v>
      </c>
      <c r="T324" s="222" t="s">
        <v>165</v>
      </c>
      <c r="U324" s="222" t="s">
        <v>165</v>
      </c>
      <c r="V324" s="222" t="s">
        <v>165</v>
      </c>
      <c r="W324" s="222" t="s">
        <v>165</v>
      </c>
      <c r="X324" s="222" t="s">
        <v>165</v>
      </c>
      <c r="AS324" s="222" t="s">
        <v>3454</v>
      </c>
      <c r="AT324" s="222">
        <v>419465</v>
      </c>
    </row>
    <row r="325" spans="1:46">
      <c r="A325" s="222">
        <v>419469</v>
      </c>
      <c r="B325" s="222" t="s">
        <v>361</v>
      </c>
      <c r="D325" s="222" t="s">
        <v>164</v>
      </c>
      <c r="H325" s="222" t="s">
        <v>165</v>
      </c>
      <c r="K325" s="222" t="s">
        <v>164</v>
      </c>
      <c r="L325" s="222" t="s">
        <v>165</v>
      </c>
      <c r="N325" s="222" t="s">
        <v>165</v>
      </c>
      <c r="O325" s="222" t="s">
        <v>165</v>
      </c>
      <c r="P325" s="222" t="s">
        <v>165</v>
      </c>
      <c r="Q325" s="222" t="s">
        <v>165</v>
      </c>
      <c r="R325" s="222" t="s">
        <v>165</v>
      </c>
      <c r="S325" s="222" t="s">
        <v>165</v>
      </c>
      <c r="AS325" s="222" t="s">
        <v>3454</v>
      </c>
      <c r="AT325" s="222">
        <v>419469</v>
      </c>
    </row>
    <row r="326" spans="1:46">
      <c r="A326" s="222">
        <v>419472</v>
      </c>
      <c r="B326" s="222" t="s">
        <v>470</v>
      </c>
      <c r="G326" s="222" t="s">
        <v>166</v>
      </c>
      <c r="H326" s="222" t="s">
        <v>164</v>
      </c>
      <c r="I326" s="222" t="s">
        <v>164</v>
      </c>
      <c r="L326" s="222" t="s">
        <v>165</v>
      </c>
      <c r="O326" s="222" t="s">
        <v>165</v>
      </c>
      <c r="P326" s="222" t="s">
        <v>164</v>
      </c>
      <c r="Q326" s="222" t="s">
        <v>166</v>
      </c>
      <c r="R326" s="222" t="s">
        <v>165</v>
      </c>
      <c r="S326" s="222" t="s">
        <v>166</v>
      </c>
      <c r="T326" s="222" t="s">
        <v>165</v>
      </c>
      <c r="U326" s="222" t="s">
        <v>165</v>
      </c>
      <c r="V326" s="222" t="s">
        <v>165</v>
      </c>
      <c r="W326" s="222" t="s">
        <v>165</v>
      </c>
      <c r="X326" s="222" t="s">
        <v>166</v>
      </c>
      <c r="AS326" s="222" t="s">
        <v>3454</v>
      </c>
      <c r="AT326" s="222">
        <v>419472</v>
      </c>
    </row>
    <row r="327" spans="1:46">
      <c r="A327" s="222">
        <v>419478</v>
      </c>
      <c r="B327" s="222" t="s">
        <v>470</v>
      </c>
      <c r="E327" s="222" t="s">
        <v>164</v>
      </c>
      <c r="H327" s="222" t="s">
        <v>164</v>
      </c>
      <c r="M327" s="222" t="s">
        <v>164</v>
      </c>
      <c r="R327" s="222" t="s">
        <v>166</v>
      </c>
      <c r="T327" s="222" t="s">
        <v>164</v>
      </c>
      <c r="AS327" s="222" t="s">
        <v>3454</v>
      </c>
      <c r="AT327" s="222">
        <v>419478</v>
      </c>
    </row>
    <row r="328" spans="1:46">
      <c r="A328" s="222">
        <v>419483</v>
      </c>
      <c r="B328" s="222" t="s">
        <v>470</v>
      </c>
      <c r="G328" s="222" t="s">
        <v>166</v>
      </c>
      <c r="H328" s="222" t="s">
        <v>164</v>
      </c>
      <c r="I328" s="222" t="s">
        <v>164</v>
      </c>
      <c r="L328" s="222" t="s">
        <v>165</v>
      </c>
      <c r="O328" s="222" t="s">
        <v>166</v>
      </c>
      <c r="P328" s="222" t="s">
        <v>165</v>
      </c>
      <c r="Q328" s="222" t="s">
        <v>165</v>
      </c>
      <c r="R328" s="222" t="s">
        <v>166</v>
      </c>
      <c r="S328" s="222" t="s">
        <v>166</v>
      </c>
      <c r="T328" s="222" t="s">
        <v>165</v>
      </c>
      <c r="U328" s="222" t="s">
        <v>165</v>
      </c>
      <c r="V328" s="222" t="s">
        <v>165</v>
      </c>
      <c r="W328" s="222" t="s">
        <v>165</v>
      </c>
      <c r="X328" s="222" t="s">
        <v>165</v>
      </c>
      <c r="AS328" s="222" t="s">
        <v>3454</v>
      </c>
      <c r="AT328" s="222">
        <v>419483</v>
      </c>
    </row>
    <row r="329" spans="1:46">
      <c r="A329" s="222">
        <v>419485</v>
      </c>
      <c r="B329" s="222" t="s">
        <v>470</v>
      </c>
      <c r="C329" s="222" t="s">
        <v>164</v>
      </c>
      <c r="D329" s="222" t="s">
        <v>164</v>
      </c>
      <c r="I329" s="222" t="s">
        <v>166</v>
      </c>
      <c r="L329" s="222" t="s">
        <v>164</v>
      </c>
      <c r="N329" s="222" t="s">
        <v>165</v>
      </c>
      <c r="O329" s="222" t="s">
        <v>165</v>
      </c>
      <c r="P329" s="222" t="s">
        <v>166</v>
      </c>
      <c r="Q329" s="222" t="s">
        <v>166</v>
      </c>
      <c r="R329" s="222" t="s">
        <v>165</v>
      </c>
      <c r="S329" s="222" t="s">
        <v>165</v>
      </c>
      <c r="T329" s="222" t="s">
        <v>165</v>
      </c>
      <c r="U329" s="222" t="s">
        <v>165</v>
      </c>
      <c r="V329" s="222" t="s">
        <v>165</v>
      </c>
      <c r="W329" s="222" t="s">
        <v>165</v>
      </c>
      <c r="X329" s="222" t="s">
        <v>165</v>
      </c>
      <c r="AS329" s="222" t="s">
        <v>3454</v>
      </c>
      <c r="AT329" s="222">
        <v>419485</v>
      </c>
    </row>
    <row r="330" spans="1:46">
      <c r="A330" s="222">
        <v>419492</v>
      </c>
      <c r="B330" s="222" t="s">
        <v>470</v>
      </c>
      <c r="G330" s="222" t="s">
        <v>165</v>
      </c>
      <c r="L330" s="222" t="s">
        <v>164</v>
      </c>
      <c r="P330" s="222" t="s">
        <v>164</v>
      </c>
      <c r="Q330" s="222" t="s">
        <v>164</v>
      </c>
      <c r="R330" s="222" t="s">
        <v>165</v>
      </c>
      <c r="T330" s="222" t="s">
        <v>164</v>
      </c>
      <c r="V330" s="222" t="s">
        <v>164</v>
      </c>
      <c r="AS330" s="222" t="s">
        <v>3454</v>
      </c>
      <c r="AT330" s="222">
        <v>419492</v>
      </c>
    </row>
    <row r="331" spans="1:46">
      <c r="A331" s="222">
        <v>419508</v>
      </c>
      <c r="B331" s="222" t="s">
        <v>470</v>
      </c>
      <c r="E331" s="222" t="s">
        <v>164</v>
      </c>
      <c r="G331" s="222" t="s">
        <v>164</v>
      </c>
      <c r="K331" s="222" t="s">
        <v>164</v>
      </c>
      <c r="T331" s="222" t="s">
        <v>165</v>
      </c>
      <c r="U331" s="222" t="s">
        <v>165</v>
      </c>
      <c r="V331" s="222" t="s">
        <v>165</v>
      </c>
      <c r="W331" s="222" t="s">
        <v>165</v>
      </c>
      <c r="X331" s="222" t="s">
        <v>165</v>
      </c>
      <c r="AS331" s="222" t="s">
        <v>3453</v>
      </c>
      <c r="AT331" s="222">
        <v>419508</v>
      </c>
    </row>
    <row r="332" spans="1:46">
      <c r="A332" s="222">
        <v>419515</v>
      </c>
      <c r="B332" s="222" t="s">
        <v>470</v>
      </c>
      <c r="H332" s="222" t="s">
        <v>164</v>
      </c>
      <c r="J332" s="222" t="s">
        <v>166</v>
      </c>
      <c r="L332" s="222" t="s">
        <v>164</v>
      </c>
      <c r="O332" s="222" t="s">
        <v>165</v>
      </c>
      <c r="Q332" s="222" t="s">
        <v>164</v>
      </c>
      <c r="R332" s="222" t="s">
        <v>165</v>
      </c>
      <c r="W332" s="222" t="s">
        <v>166</v>
      </c>
      <c r="X332" s="222" t="s">
        <v>166</v>
      </c>
      <c r="AS332" s="222" t="s">
        <v>3454</v>
      </c>
      <c r="AT332" s="222">
        <v>419515</v>
      </c>
    </row>
    <row r="333" spans="1:46">
      <c r="A333" s="222">
        <v>419519</v>
      </c>
      <c r="B333" s="222" t="s">
        <v>470</v>
      </c>
      <c r="E333" s="222" t="s">
        <v>164</v>
      </c>
      <c r="H333" s="222" t="s">
        <v>165</v>
      </c>
      <c r="O333" s="222" t="s">
        <v>165</v>
      </c>
      <c r="R333" s="222" t="s">
        <v>165</v>
      </c>
      <c r="S333" s="222" t="s">
        <v>165</v>
      </c>
      <c r="T333" s="222" t="s">
        <v>166</v>
      </c>
      <c r="W333" s="222" t="s">
        <v>165</v>
      </c>
      <c r="AS333" s="222" t="s">
        <v>3454</v>
      </c>
      <c r="AT333" s="222">
        <v>419519</v>
      </c>
    </row>
    <row r="334" spans="1:46">
      <c r="A334" s="222">
        <v>419521</v>
      </c>
      <c r="B334" s="222" t="s">
        <v>470</v>
      </c>
      <c r="G334" s="222" t="s">
        <v>165</v>
      </c>
      <c r="H334" s="222" t="s">
        <v>165</v>
      </c>
      <c r="L334" s="222" t="s">
        <v>165</v>
      </c>
      <c r="N334" s="222" t="s">
        <v>165</v>
      </c>
      <c r="O334" s="222" t="s">
        <v>165</v>
      </c>
      <c r="P334" s="222" t="s">
        <v>165</v>
      </c>
      <c r="Q334" s="222" t="s">
        <v>165</v>
      </c>
      <c r="R334" s="222" t="s">
        <v>165</v>
      </c>
      <c r="S334" s="222" t="s">
        <v>165</v>
      </c>
      <c r="T334" s="222" t="s">
        <v>165</v>
      </c>
      <c r="U334" s="222" t="s">
        <v>165</v>
      </c>
      <c r="V334" s="222" t="s">
        <v>165</v>
      </c>
      <c r="W334" s="222" t="s">
        <v>165</v>
      </c>
      <c r="X334" s="222" t="s">
        <v>165</v>
      </c>
      <c r="AS334" s="222" t="s">
        <v>3454</v>
      </c>
      <c r="AT334" s="222">
        <v>419521</v>
      </c>
    </row>
    <row r="335" spans="1:46">
      <c r="A335" s="222">
        <v>419525</v>
      </c>
      <c r="B335" s="222" t="s">
        <v>470</v>
      </c>
      <c r="D335" s="222" t="s">
        <v>166</v>
      </c>
      <c r="G335" s="222" t="s">
        <v>164</v>
      </c>
      <c r="I335" s="222" t="s">
        <v>164</v>
      </c>
      <c r="L335" s="222" t="s">
        <v>165</v>
      </c>
      <c r="N335" s="222" t="s">
        <v>164</v>
      </c>
      <c r="O335" s="222" t="s">
        <v>164</v>
      </c>
      <c r="P335" s="222" t="s">
        <v>166</v>
      </c>
      <c r="Q335" s="222" t="s">
        <v>164</v>
      </c>
      <c r="R335" s="222" t="s">
        <v>165</v>
      </c>
      <c r="S335" s="222" t="s">
        <v>166</v>
      </c>
      <c r="U335" s="222" t="s">
        <v>165</v>
      </c>
      <c r="W335" s="222" t="s">
        <v>165</v>
      </c>
      <c r="AS335" s="222" t="s">
        <v>3454</v>
      </c>
      <c r="AT335" s="222">
        <v>419525</v>
      </c>
    </row>
    <row r="336" spans="1:46">
      <c r="A336" s="222">
        <v>419526</v>
      </c>
      <c r="B336" s="222" t="s">
        <v>470</v>
      </c>
      <c r="F336" s="222" t="s">
        <v>164</v>
      </c>
      <c r="H336" s="222" t="s">
        <v>164</v>
      </c>
      <c r="L336" s="222" t="s">
        <v>164</v>
      </c>
      <c r="O336" s="222" t="s">
        <v>164</v>
      </c>
      <c r="P336" s="222" t="s">
        <v>164</v>
      </c>
      <c r="Q336" s="222" t="s">
        <v>166</v>
      </c>
      <c r="S336" s="222" t="s">
        <v>164</v>
      </c>
      <c r="AS336" s="222" t="s">
        <v>3454</v>
      </c>
      <c r="AT336" s="222">
        <v>419526</v>
      </c>
    </row>
    <row r="337" spans="1:46">
      <c r="A337" s="222">
        <v>419531</v>
      </c>
      <c r="B337" s="222" t="s">
        <v>470</v>
      </c>
      <c r="I337" s="222" t="s">
        <v>164</v>
      </c>
      <c r="L337" s="222" t="s">
        <v>165</v>
      </c>
      <c r="N337" s="222" t="s">
        <v>164</v>
      </c>
      <c r="R337" s="222" t="s">
        <v>165</v>
      </c>
      <c r="S337" s="222" t="s">
        <v>164</v>
      </c>
      <c r="W337" s="222" t="s">
        <v>164</v>
      </c>
      <c r="AS337" s="222" t="s">
        <v>3454</v>
      </c>
      <c r="AT337" s="222">
        <v>419531</v>
      </c>
    </row>
    <row r="338" spans="1:46">
      <c r="A338" s="222">
        <v>419537</v>
      </c>
      <c r="B338" s="222" t="s">
        <v>470</v>
      </c>
      <c r="J338" s="222" t="s">
        <v>166</v>
      </c>
      <c r="L338" s="222" t="s">
        <v>165</v>
      </c>
      <c r="O338" s="222" t="s">
        <v>165</v>
      </c>
      <c r="P338" s="222" t="s">
        <v>165</v>
      </c>
      <c r="Q338" s="222" t="s">
        <v>165</v>
      </c>
      <c r="R338" s="222" t="s">
        <v>165</v>
      </c>
      <c r="T338" s="222" t="s">
        <v>165</v>
      </c>
      <c r="U338" s="222" t="s">
        <v>165</v>
      </c>
      <c r="V338" s="222" t="s">
        <v>165</v>
      </c>
      <c r="W338" s="222" t="s">
        <v>165</v>
      </c>
      <c r="AS338" s="222" t="s">
        <v>3454</v>
      </c>
      <c r="AT338" s="222">
        <v>419537</v>
      </c>
    </row>
    <row r="339" spans="1:46">
      <c r="A339" s="222">
        <v>419543</v>
      </c>
      <c r="B339" s="222" t="s">
        <v>470</v>
      </c>
      <c r="C339" s="222" t="s">
        <v>164</v>
      </c>
      <c r="I339" s="222" t="s">
        <v>165</v>
      </c>
      <c r="J339" s="222" t="s">
        <v>166</v>
      </c>
      <c r="L339" s="222" t="s">
        <v>165</v>
      </c>
      <c r="O339" s="222" t="s">
        <v>166</v>
      </c>
      <c r="P339" s="222" t="s">
        <v>164</v>
      </c>
      <c r="Q339" s="222" t="s">
        <v>165</v>
      </c>
      <c r="S339" s="222" t="s">
        <v>166</v>
      </c>
      <c r="T339" s="222" t="s">
        <v>165</v>
      </c>
      <c r="U339" s="222" t="s">
        <v>166</v>
      </c>
      <c r="V339" s="222" t="s">
        <v>166</v>
      </c>
      <c r="W339" s="222" t="s">
        <v>165</v>
      </c>
      <c r="X339" s="222" t="s">
        <v>165</v>
      </c>
      <c r="AS339" s="222" t="s">
        <v>3454</v>
      </c>
      <c r="AT339" s="222">
        <v>419543</v>
      </c>
    </row>
    <row r="340" spans="1:46">
      <c r="A340" s="222">
        <v>419544</v>
      </c>
      <c r="B340" s="222" t="s">
        <v>470</v>
      </c>
      <c r="G340" s="222" t="s">
        <v>164</v>
      </c>
      <c r="H340" s="222" t="s">
        <v>164</v>
      </c>
      <c r="L340" s="222" t="s">
        <v>165</v>
      </c>
      <c r="O340" s="222" t="s">
        <v>164</v>
      </c>
      <c r="P340" s="222" t="s">
        <v>166</v>
      </c>
      <c r="Q340" s="222" t="s">
        <v>165</v>
      </c>
      <c r="R340" s="222" t="s">
        <v>165</v>
      </c>
      <c r="S340" s="222" t="s">
        <v>166</v>
      </c>
      <c r="T340" s="222" t="s">
        <v>165</v>
      </c>
      <c r="U340" s="222" t="s">
        <v>165</v>
      </c>
      <c r="V340" s="222" t="s">
        <v>165</v>
      </c>
      <c r="W340" s="222" t="s">
        <v>166</v>
      </c>
      <c r="X340" s="222" t="s">
        <v>166</v>
      </c>
      <c r="AS340" s="222" t="s">
        <v>3454</v>
      </c>
      <c r="AT340" s="222">
        <v>419544</v>
      </c>
    </row>
    <row r="341" spans="1:46">
      <c r="A341" s="222">
        <v>419548</v>
      </c>
      <c r="B341" s="222" t="s">
        <v>361</v>
      </c>
      <c r="E341" s="222" t="s">
        <v>164</v>
      </c>
      <c r="H341" s="222" t="s">
        <v>166</v>
      </c>
      <c r="K341" s="222" t="s">
        <v>164</v>
      </c>
      <c r="L341" s="222" t="s">
        <v>165</v>
      </c>
      <c r="N341" s="222" t="s">
        <v>165</v>
      </c>
      <c r="O341" s="222" t="s">
        <v>165</v>
      </c>
      <c r="P341" s="222" t="s">
        <v>165</v>
      </c>
      <c r="Q341" s="222" t="s">
        <v>165</v>
      </c>
      <c r="R341" s="222" t="s">
        <v>165</v>
      </c>
      <c r="S341" s="222" t="s">
        <v>165</v>
      </c>
      <c r="AS341" s="222" t="s">
        <v>3454</v>
      </c>
      <c r="AT341" s="222">
        <v>419548</v>
      </c>
    </row>
    <row r="342" spans="1:46">
      <c r="A342" s="222">
        <v>419550</v>
      </c>
      <c r="B342" s="222" t="s">
        <v>470</v>
      </c>
      <c r="D342" s="222" t="s">
        <v>165</v>
      </c>
      <c r="G342" s="222" t="s">
        <v>165</v>
      </c>
      <c r="I342" s="222" t="s">
        <v>164</v>
      </c>
      <c r="L342" s="222" t="s">
        <v>165</v>
      </c>
      <c r="N342" s="222" t="s">
        <v>165</v>
      </c>
      <c r="O342" s="222" t="s">
        <v>165</v>
      </c>
      <c r="P342" s="222" t="s">
        <v>165</v>
      </c>
      <c r="Q342" s="222" t="s">
        <v>165</v>
      </c>
      <c r="R342" s="222" t="s">
        <v>165</v>
      </c>
      <c r="S342" s="222" t="s">
        <v>165</v>
      </c>
      <c r="T342" s="222" t="s">
        <v>165</v>
      </c>
      <c r="U342" s="222" t="s">
        <v>165</v>
      </c>
      <c r="V342" s="222" t="s">
        <v>165</v>
      </c>
      <c r="W342" s="222" t="s">
        <v>165</v>
      </c>
      <c r="X342" s="222" t="s">
        <v>165</v>
      </c>
      <c r="AS342" s="222" t="s">
        <v>3454</v>
      </c>
      <c r="AT342" s="222">
        <v>419550</v>
      </c>
    </row>
    <row r="343" spans="1:46">
      <c r="A343" s="222">
        <v>419552</v>
      </c>
      <c r="B343" s="222" t="s">
        <v>361</v>
      </c>
      <c r="E343" s="222" t="s">
        <v>164</v>
      </c>
      <c r="L343" s="222" t="s">
        <v>166</v>
      </c>
      <c r="N343" s="222" t="s">
        <v>165</v>
      </c>
      <c r="O343" s="222" t="s">
        <v>165</v>
      </c>
      <c r="P343" s="222" t="s">
        <v>165</v>
      </c>
      <c r="Q343" s="222" t="s">
        <v>165</v>
      </c>
      <c r="R343" s="222" t="s">
        <v>165</v>
      </c>
      <c r="S343" s="222" t="s">
        <v>165</v>
      </c>
      <c r="AS343" s="222" t="s">
        <v>3454</v>
      </c>
      <c r="AT343" s="222">
        <v>419552</v>
      </c>
    </row>
    <row r="344" spans="1:46">
      <c r="A344" s="222">
        <v>419553</v>
      </c>
      <c r="B344" s="222" t="s">
        <v>470</v>
      </c>
      <c r="H344" s="222" t="s">
        <v>164</v>
      </c>
      <c r="N344" s="222" t="s">
        <v>166</v>
      </c>
      <c r="R344" s="222" t="s">
        <v>165</v>
      </c>
      <c r="S344" s="222" t="s">
        <v>165</v>
      </c>
      <c r="T344" s="222" t="s">
        <v>166</v>
      </c>
      <c r="W344" s="222" t="s">
        <v>166</v>
      </c>
      <c r="AS344" s="222" t="s">
        <v>3454</v>
      </c>
      <c r="AT344" s="222">
        <v>419553</v>
      </c>
    </row>
    <row r="345" spans="1:46">
      <c r="A345" s="222">
        <v>419555</v>
      </c>
      <c r="B345" s="222" t="s">
        <v>470</v>
      </c>
      <c r="H345" s="222" t="s">
        <v>164</v>
      </c>
      <c r="I345" s="222" t="s">
        <v>164</v>
      </c>
      <c r="L345" s="222" t="s">
        <v>165</v>
      </c>
      <c r="N345" s="222" t="s">
        <v>164</v>
      </c>
      <c r="O345" s="222" t="s">
        <v>164</v>
      </c>
      <c r="P345" s="222" t="s">
        <v>164</v>
      </c>
      <c r="R345" s="222" t="s">
        <v>164</v>
      </c>
      <c r="S345" s="222" t="s">
        <v>164</v>
      </c>
      <c r="T345" s="222" t="s">
        <v>165</v>
      </c>
      <c r="U345" s="222" t="s">
        <v>166</v>
      </c>
      <c r="W345" s="222" t="s">
        <v>166</v>
      </c>
      <c r="AS345" s="222" t="s">
        <v>3454</v>
      </c>
      <c r="AT345" s="222">
        <v>419555</v>
      </c>
    </row>
    <row r="346" spans="1:46">
      <c r="A346" s="222">
        <v>419562</v>
      </c>
      <c r="B346" s="222" t="s">
        <v>470</v>
      </c>
      <c r="H346" s="222" t="s">
        <v>164</v>
      </c>
      <c r="L346" s="222" t="s">
        <v>166</v>
      </c>
      <c r="N346" s="222" t="s">
        <v>166</v>
      </c>
      <c r="S346" s="222" t="s">
        <v>164</v>
      </c>
      <c r="T346" s="222" t="s">
        <v>166</v>
      </c>
      <c r="U346" s="222" t="s">
        <v>166</v>
      </c>
      <c r="W346" s="222" t="s">
        <v>166</v>
      </c>
      <c r="AS346" s="222" t="s">
        <v>3454</v>
      </c>
      <c r="AT346" s="222">
        <v>419562</v>
      </c>
    </row>
    <row r="347" spans="1:46">
      <c r="A347" s="222">
        <v>419570</v>
      </c>
      <c r="B347" s="222" t="s">
        <v>361</v>
      </c>
      <c r="F347" s="222" t="s">
        <v>164</v>
      </c>
      <c r="H347" s="222" t="s">
        <v>165</v>
      </c>
      <c r="K347" s="222" t="s">
        <v>165</v>
      </c>
      <c r="M347" s="222" t="s">
        <v>166</v>
      </c>
      <c r="N347" s="222" t="s">
        <v>165</v>
      </c>
      <c r="O347" s="222" t="s">
        <v>165</v>
      </c>
      <c r="R347" s="222" t="s">
        <v>165</v>
      </c>
      <c r="S347" s="222" t="s">
        <v>165</v>
      </c>
      <c r="AS347" s="222" t="s">
        <v>3454</v>
      </c>
      <c r="AT347" s="222">
        <v>419570</v>
      </c>
    </row>
    <row r="348" spans="1:46">
      <c r="A348" s="222">
        <v>419573</v>
      </c>
      <c r="B348" s="222" t="s">
        <v>470</v>
      </c>
      <c r="D348" s="222" t="s">
        <v>166</v>
      </c>
      <c r="J348" s="222" t="s">
        <v>165</v>
      </c>
      <c r="M348" s="222" t="s">
        <v>166</v>
      </c>
      <c r="P348" s="222" t="s">
        <v>166</v>
      </c>
      <c r="R348" s="222" t="s">
        <v>165</v>
      </c>
      <c r="T348" s="222" t="s">
        <v>165</v>
      </c>
      <c r="U348" s="222" t="s">
        <v>165</v>
      </c>
      <c r="V348" s="222" t="s">
        <v>165</v>
      </c>
      <c r="W348" s="222" t="s">
        <v>165</v>
      </c>
      <c r="X348" s="222" t="s">
        <v>165</v>
      </c>
      <c r="AS348" s="222" t="s">
        <v>3454</v>
      </c>
      <c r="AT348" s="222">
        <v>419573</v>
      </c>
    </row>
    <row r="349" spans="1:46">
      <c r="A349" s="222">
        <v>419593</v>
      </c>
      <c r="B349" s="222" t="s">
        <v>470</v>
      </c>
      <c r="D349" s="222" t="s">
        <v>165</v>
      </c>
      <c r="L349" s="222" t="s">
        <v>164</v>
      </c>
      <c r="N349" s="222" t="s">
        <v>164</v>
      </c>
      <c r="P349" s="222" t="s">
        <v>164</v>
      </c>
      <c r="R349" s="222" t="s">
        <v>165</v>
      </c>
      <c r="W349" s="222" t="s">
        <v>165</v>
      </c>
      <c r="X349" s="222" t="s">
        <v>165</v>
      </c>
      <c r="AS349" s="222" t="s">
        <v>3454</v>
      </c>
      <c r="AT349" s="222">
        <v>419593</v>
      </c>
    </row>
    <row r="350" spans="1:46">
      <c r="A350" s="222">
        <v>419599</v>
      </c>
      <c r="B350" s="222" t="s">
        <v>470</v>
      </c>
      <c r="G350" s="222" t="s">
        <v>166</v>
      </c>
      <c r="H350" s="222" t="s">
        <v>164</v>
      </c>
      <c r="I350" s="222" t="s">
        <v>164</v>
      </c>
      <c r="L350" s="222" t="s">
        <v>165</v>
      </c>
      <c r="O350" s="222" t="s">
        <v>166</v>
      </c>
      <c r="P350" s="222" t="s">
        <v>164</v>
      </c>
      <c r="Q350" s="222" t="s">
        <v>166</v>
      </c>
      <c r="R350" s="222" t="s">
        <v>165</v>
      </c>
      <c r="S350" s="222" t="s">
        <v>165</v>
      </c>
      <c r="T350" s="222" t="s">
        <v>166</v>
      </c>
      <c r="U350" s="222" t="s">
        <v>166</v>
      </c>
      <c r="W350" s="222" t="s">
        <v>166</v>
      </c>
      <c r="X350" s="222" t="s">
        <v>166</v>
      </c>
      <c r="AS350" s="222" t="s">
        <v>3454</v>
      </c>
      <c r="AT350" s="222">
        <v>419599</v>
      </c>
    </row>
    <row r="351" spans="1:46">
      <c r="A351" s="222">
        <v>419603</v>
      </c>
      <c r="B351" s="222" t="s">
        <v>470</v>
      </c>
      <c r="H351" s="222" t="s">
        <v>164</v>
      </c>
      <c r="J351" s="222" t="s">
        <v>164</v>
      </c>
      <c r="K351" s="222" t="s">
        <v>164</v>
      </c>
      <c r="O351" s="222" t="s">
        <v>164</v>
      </c>
      <c r="P351" s="222" t="s">
        <v>164</v>
      </c>
      <c r="R351" s="222" t="s">
        <v>165</v>
      </c>
      <c r="S351" s="222" t="s">
        <v>164</v>
      </c>
      <c r="V351" s="222" t="s">
        <v>164</v>
      </c>
      <c r="AS351" s="222" t="s">
        <v>3454</v>
      </c>
      <c r="AT351" s="222">
        <v>419603</v>
      </c>
    </row>
    <row r="352" spans="1:46">
      <c r="A352" s="222">
        <v>419620</v>
      </c>
      <c r="B352" s="222" t="s">
        <v>470</v>
      </c>
      <c r="F352" s="222" t="s">
        <v>166</v>
      </c>
      <c r="G352" s="222" t="s">
        <v>166</v>
      </c>
      <c r="L352" s="222" t="s">
        <v>166</v>
      </c>
      <c r="N352" s="222" t="s">
        <v>166</v>
      </c>
      <c r="Q352" s="222" t="s">
        <v>165</v>
      </c>
      <c r="T352" s="222" t="s">
        <v>164</v>
      </c>
      <c r="U352" s="222" t="s">
        <v>164</v>
      </c>
      <c r="V352" s="222" t="s">
        <v>164</v>
      </c>
      <c r="W352" s="222" t="s">
        <v>165</v>
      </c>
      <c r="X352" s="222" t="s">
        <v>165</v>
      </c>
      <c r="AS352" s="222" t="s">
        <v>3454</v>
      </c>
      <c r="AT352" s="222">
        <v>419620</v>
      </c>
    </row>
    <row r="353" spans="1:46">
      <c r="A353" s="222">
        <v>419628</v>
      </c>
      <c r="B353" s="222" t="s">
        <v>470</v>
      </c>
      <c r="H353" s="222" t="s">
        <v>166</v>
      </c>
      <c r="K353" s="222" t="s">
        <v>164</v>
      </c>
      <c r="M353" s="222" t="s">
        <v>166</v>
      </c>
      <c r="O353" s="222" t="s">
        <v>164</v>
      </c>
      <c r="R353" s="222" t="s">
        <v>165</v>
      </c>
      <c r="S353" s="222" t="s">
        <v>165</v>
      </c>
      <c r="W353" s="222" t="s">
        <v>166</v>
      </c>
      <c r="AS353" s="222" t="s">
        <v>3454</v>
      </c>
      <c r="AT353" s="222">
        <v>419628</v>
      </c>
    </row>
    <row r="354" spans="1:46">
      <c r="A354" s="222">
        <v>419643</v>
      </c>
      <c r="B354" s="222" t="s">
        <v>470</v>
      </c>
      <c r="G354" s="222" t="s">
        <v>164</v>
      </c>
      <c r="K354" s="222" t="s">
        <v>164</v>
      </c>
      <c r="P354" s="222" t="s">
        <v>166</v>
      </c>
      <c r="Q354" s="222" t="s">
        <v>164</v>
      </c>
      <c r="R354" s="222" t="s">
        <v>165</v>
      </c>
      <c r="AS354" s="222" t="s">
        <v>3454</v>
      </c>
      <c r="AT354" s="222">
        <v>419643</v>
      </c>
    </row>
    <row r="355" spans="1:46">
      <c r="A355" s="222">
        <v>419684</v>
      </c>
      <c r="B355" s="222" t="s">
        <v>470</v>
      </c>
      <c r="H355" s="222" t="s">
        <v>166</v>
      </c>
      <c r="J355" s="222" t="s">
        <v>165</v>
      </c>
      <c r="M355" s="222" t="s">
        <v>165</v>
      </c>
      <c r="N355" s="222" t="s">
        <v>165</v>
      </c>
      <c r="O355" s="222" t="s">
        <v>165</v>
      </c>
      <c r="R355" s="222" t="s">
        <v>165</v>
      </c>
      <c r="S355" s="222" t="s">
        <v>165</v>
      </c>
      <c r="T355" s="222" t="s">
        <v>165</v>
      </c>
      <c r="U355" s="222" t="s">
        <v>165</v>
      </c>
      <c r="W355" s="222" t="s">
        <v>165</v>
      </c>
      <c r="AS355" s="222" t="s">
        <v>3454</v>
      </c>
      <c r="AT355" s="222">
        <v>419684</v>
      </c>
    </row>
    <row r="356" spans="1:46">
      <c r="A356" s="222">
        <v>419688</v>
      </c>
      <c r="B356" s="222" t="s">
        <v>470</v>
      </c>
      <c r="I356" s="222" t="s">
        <v>164</v>
      </c>
      <c r="L356" s="222" t="s">
        <v>165</v>
      </c>
      <c r="M356" s="222" t="s">
        <v>164</v>
      </c>
      <c r="N356" s="222" t="s">
        <v>166</v>
      </c>
      <c r="O356" s="222" t="s">
        <v>164</v>
      </c>
      <c r="Q356" s="222" t="s">
        <v>164</v>
      </c>
      <c r="R356" s="222" t="s">
        <v>165</v>
      </c>
      <c r="S356" s="222" t="s">
        <v>164</v>
      </c>
      <c r="T356" s="222" t="s">
        <v>165</v>
      </c>
      <c r="U356" s="222" t="s">
        <v>165</v>
      </c>
      <c r="V356" s="222" t="s">
        <v>165</v>
      </c>
      <c r="W356" s="222" t="s">
        <v>165</v>
      </c>
      <c r="X356" s="222" t="s">
        <v>165</v>
      </c>
      <c r="AS356" s="222" t="s">
        <v>3454</v>
      </c>
      <c r="AT356" s="222">
        <v>419688</v>
      </c>
    </row>
    <row r="357" spans="1:46">
      <c r="A357" s="222">
        <v>419691</v>
      </c>
      <c r="B357" s="222" t="s">
        <v>470</v>
      </c>
      <c r="H357" s="222" t="s">
        <v>164</v>
      </c>
      <c r="I357" s="222" t="s">
        <v>166</v>
      </c>
      <c r="L357" s="222" t="s">
        <v>165</v>
      </c>
      <c r="P357" s="222" t="s">
        <v>165</v>
      </c>
      <c r="R357" s="222" t="s">
        <v>165</v>
      </c>
      <c r="S357" s="222" t="s">
        <v>166</v>
      </c>
      <c r="T357" s="222" t="s">
        <v>166</v>
      </c>
      <c r="U357" s="222" t="s">
        <v>165</v>
      </c>
      <c r="W357" s="222" t="s">
        <v>166</v>
      </c>
      <c r="AS357" s="222" t="s">
        <v>3454</v>
      </c>
      <c r="AT357" s="222">
        <v>419691</v>
      </c>
    </row>
    <row r="358" spans="1:46">
      <c r="A358" s="222">
        <v>419696</v>
      </c>
      <c r="B358" s="222" t="s">
        <v>470</v>
      </c>
      <c r="G358" s="222" t="s">
        <v>164</v>
      </c>
      <c r="H358" s="222" t="s">
        <v>164</v>
      </c>
      <c r="L358" s="222" t="s">
        <v>166</v>
      </c>
      <c r="M358" s="222" t="s">
        <v>164</v>
      </c>
      <c r="N358" s="222" t="s">
        <v>164</v>
      </c>
      <c r="O358" s="222" t="s">
        <v>166</v>
      </c>
      <c r="P358" s="222" t="s">
        <v>166</v>
      </c>
      <c r="Q358" s="222" t="s">
        <v>166</v>
      </c>
      <c r="R358" s="222" t="s">
        <v>166</v>
      </c>
      <c r="S358" s="222" t="s">
        <v>166</v>
      </c>
      <c r="T358" s="222" t="s">
        <v>166</v>
      </c>
      <c r="U358" s="222" t="s">
        <v>166</v>
      </c>
      <c r="V358" s="222" t="s">
        <v>165</v>
      </c>
      <c r="W358" s="222" t="s">
        <v>165</v>
      </c>
      <c r="X358" s="222" t="s">
        <v>165</v>
      </c>
      <c r="AS358" s="222" t="s">
        <v>3454</v>
      </c>
      <c r="AT358" s="222">
        <v>419696</v>
      </c>
    </row>
    <row r="359" spans="1:46">
      <c r="A359" s="222">
        <v>419703</v>
      </c>
      <c r="B359" s="222" t="s">
        <v>470</v>
      </c>
      <c r="H359" s="222" t="s">
        <v>164</v>
      </c>
      <c r="L359" s="222" t="s">
        <v>166</v>
      </c>
      <c r="N359" s="222" t="s">
        <v>164</v>
      </c>
      <c r="O359" s="222" t="s">
        <v>164</v>
      </c>
      <c r="P359" s="222" t="s">
        <v>166</v>
      </c>
      <c r="Q359" s="222" t="s">
        <v>164</v>
      </c>
      <c r="R359" s="222" t="s">
        <v>166</v>
      </c>
      <c r="S359" s="222" t="s">
        <v>165</v>
      </c>
      <c r="T359" s="222" t="s">
        <v>164</v>
      </c>
      <c r="W359" s="222" t="s">
        <v>164</v>
      </c>
      <c r="X359" s="222" t="s">
        <v>166</v>
      </c>
      <c r="AS359" s="222" t="s">
        <v>3454</v>
      </c>
      <c r="AT359" s="222">
        <v>419703</v>
      </c>
    </row>
    <row r="360" spans="1:46">
      <c r="A360" s="222">
        <v>419710</v>
      </c>
      <c r="B360" s="222" t="s">
        <v>470</v>
      </c>
      <c r="E360" s="222" t="s">
        <v>164</v>
      </c>
      <c r="L360" s="222" t="s">
        <v>165</v>
      </c>
      <c r="M360" s="222" t="s">
        <v>164</v>
      </c>
      <c r="R360" s="222" t="s">
        <v>165</v>
      </c>
      <c r="S360" s="222" t="s">
        <v>165</v>
      </c>
      <c r="W360" s="222" t="s">
        <v>164</v>
      </c>
      <c r="AS360" s="222" t="s">
        <v>3454</v>
      </c>
      <c r="AT360" s="222">
        <v>419710</v>
      </c>
    </row>
    <row r="361" spans="1:46">
      <c r="A361" s="222">
        <v>419725</v>
      </c>
      <c r="B361" s="222" t="s">
        <v>470</v>
      </c>
      <c r="G361" s="222" t="s">
        <v>166</v>
      </c>
      <c r="I361" s="222" t="s">
        <v>166</v>
      </c>
      <c r="L361" s="222" t="s">
        <v>166</v>
      </c>
      <c r="O361" s="222" t="s">
        <v>166</v>
      </c>
      <c r="Q361" s="222" t="s">
        <v>166</v>
      </c>
      <c r="R361" s="222" t="s">
        <v>164</v>
      </c>
      <c r="S361" s="222" t="s">
        <v>166</v>
      </c>
      <c r="T361" s="222" t="s">
        <v>165</v>
      </c>
      <c r="U361" s="222" t="s">
        <v>165</v>
      </c>
      <c r="V361" s="222" t="s">
        <v>165</v>
      </c>
      <c r="W361" s="222" t="s">
        <v>165</v>
      </c>
      <c r="AS361" s="222" t="s">
        <v>3454</v>
      </c>
      <c r="AT361" s="222">
        <v>419725</v>
      </c>
    </row>
    <row r="362" spans="1:46">
      <c r="A362" s="222">
        <v>419726</v>
      </c>
      <c r="B362" s="222" t="s">
        <v>470</v>
      </c>
      <c r="L362" s="222" t="s">
        <v>165</v>
      </c>
      <c r="N362" s="222" t="s">
        <v>165</v>
      </c>
      <c r="O362" s="222" t="s">
        <v>166</v>
      </c>
      <c r="P362" s="222" t="s">
        <v>166</v>
      </c>
      <c r="Q362" s="222" t="s">
        <v>165</v>
      </c>
      <c r="R362" s="222" t="s">
        <v>165</v>
      </c>
      <c r="S362" s="222" t="s">
        <v>165</v>
      </c>
      <c r="T362" s="222" t="s">
        <v>165</v>
      </c>
      <c r="U362" s="222" t="s">
        <v>165</v>
      </c>
      <c r="V362" s="222" t="s">
        <v>165</v>
      </c>
      <c r="W362" s="222" t="s">
        <v>165</v>
      </c>
      <c r="X362" s="222" t="s">
        <v>165</v>
      </c>
      <c r="AS362" s="222" t="s">
        <v>3454</v>
      </c>
      <c r="AT362" s="222">
        <v>419726</v>
      </c>
    </row>
    <row r="363" spans="1:46">
      <c r="A363" s="222">
        <v>419742</v>
      </c>
      <c r="B363" s="222" t="s">
        <v>470</v>
      </c>
      <c r="E363" s="222" t="s">
        <v>164</v>
      </c>
      <c r="F363" s="222" t="s">
        <v>164</v>
      </c>
      <c r="K363" s="222" t="s">
        <v>164</v>
      </c>
      <c r="O363" s="222" t="s">
        <v>166</v>
      </c>
      <c r="P363" s="222" t="s">
        <v>165</v>
      </c>
      <c r="Q363" s="222" t="s">
        <v>165</v>
      </c>
      <c r="R363" s="222" t="s">
        <v>165</v>
      </c>
      <c r="T363" s="222" t="s">
        <v>166</v>
      </c>
      <c r="U363" s="222" t="s">
        <v>165</v>
      </c>
      <c r="AS363" s="222" t="s">
        <v>3454</v>
      </c>
      <c r="AT363" s="222">
        <v>419742</v>
      </c>
    </row>
    <row r="364" spans="1:46">
      <c r="A364" s="222">
        <v>419751</v>
      </c>
      <c r="B364" s="222" t="s">
        <v>470</v>
      </c>
      <c r="G364" s="222" t="s">
        <v>164</v>
      </c>
      <c r="H364" s="222" t="s">
        <v>164</v>
      </c>
      <c r="I364" s="222" t="s">
        <v>166</v>
      </c>
      <c r="L364" s="222" t="s">
        <v>164</v>
      </c>
      <c r="Q364" s="222" t="s">
        <v>164</v>
      </c>
      <c r="R364" s="222" t="s">
        <v>166</v>
      </c>
      <c r="X364" s="222" t="s">
        <v>165</v>
      </c>
      <c r="AS364" s="222" t="s">
        <v>3454</v>
      </c>
      <c r="AT364" s="222">
        <v>419751</v>
      </c>
    </row>
    <row r="365" spans="1:46">
      <c r="A365" s="222">
        <v>419752</v>
      </c>
      <c r="B365" s="222" t="s">
        <v>470</v>
      </c>
      <c r="C365" s="222" t="s">
        <v>166</v>
      </c>
      <c r="I365" s="222" t="s">
        <v>165</v>
      </c>
      <c r="J365" s="222" t="s">
        <v>165</v>
      </c>
      <c r="L365" s="222" t="s">
        <v>165</v>
      </c>
      <c r="N365" s="222" t="s">
        <v>166</v>
      </c>
      <c r="O365" s="222" t="s">
        <v>166</v>
      </c>
      <c r="P365" s="222" t="s">
        <v>166</v>
      </c>
      <c r="Q365" s="222" t="s">
        <v>165</v>
      </c>
      <c r="R365" s="222" t="s">
        <v>166</v>
      </c>
      <c r="S365" s="222" t="s">
        <v>166</v>
      </c>
      <c r="T365" s="222" t="s">
        <v>165</v>
      </c>
      <c r="U365" s="222" t="s">
        <v>164</v>
      </c>
      <c r="V365" s="222" t="s">
        <v>166</v>
      </c>
      <c r="W365" s="222" t="s">
        <v>165</v>
      </c>
      <c r="X365" s="222" t="s">
        <v>165</v>
      </c>
      <c r="AS365" s="222" t="s">
        <v>3454</v>
      </c>
      <c r="AT365" s="222">
        <v>419752</v>
      </c>
    </row>
    <row r="366" spans="1:46">
      <c r="A366" s="222">
        <v>419753</v>
      </c>
      <c r="B366" s="222" t="s">
        <v>470</v>
      </c>
      <c r="G366" s="222" t="s">
        <v>164</v>
      </c>
      <c r="H366" s="222" t="s">
        <v>164</v>
      </c>
      <c r="L366" s="222" t="s">
        <v>165</v>
      </c>
      <c r="O366" s="222" t="s">
        <v>164</v>
      </c>
      <c r="Q366" s="222" t="s">
        <v>164</v>
      </c>
      <c r="R366" s="222" t="s">
        <v>165</v>
      </c>
      <c r="S366" s="222" t="s">
        <v>166</v>
      </c>
      <c r="T366" s="222" t="s">
        <v>166</v>
      </c>
      <c r="U366" s="222" t="s">
        <v>166</v>
      </c>
      <c r="V366" s="222" t="s">
        <v>165</v>
      </c>
      <c r="W366" s="222" t="s">
        <v>165</v>
      </c>
      <c r="X366" s="222" t="s">
        <v>165</v>
      </c>
      <c r="AS366" s="222" t="s">
        <v>3454</v>
      </c>
      <c r="AT366" s="222">
        <v>419753</v>
      </c>
    </row>
    <row r="367" spans="1:46">
      <c r="A367" s="222">
        <v>419758</v>
      </c>
      <c r="B367" s="222" t="s">
        <v>470</v>
      </c>
      <c r="M367" s="222" t="s">
        <v>164</v>
      </c>
      <c r="Q367" s="222" t="s">
        <v>164</v>
      </c>
      <c r="R367" s="222" t="s">
        <v>166</v>
      </c>
      <c r="W367" s="222" t="s">
        <v>164</v>
      </c>
      <c r="X367" s="222" t="s">
        <v>164</v>
      </c>
      <c r="AS367" s="222" t="s">
        <v>3454</v>
      </c>
      <c r="AT367" s="222">
        <v>419758</v>
      </c>
    </row>
    <row r="368" spans="1:46">
      <c r="A368" s="222">
        <v>419779</v>
      </c>
      <c r="B368" s="222" t="s">
        <v>470</v>
      </c>
      <c r="E368" s="222" t="s">
        <v>164</v>
      </c>
      <c r="J368" s="222" t="s">
        <v>166</v>
      </c>
      <c r="K368" s="222" t="s">
        <v>166</v>
      </c>
      <c r="M368" s="222" t="s">
        <v>166</v>
      </c>
      <c r="N368" s="222" t="s">
        <v>166</v>
      </c>
      <c r="O368" s="222" t="s">
        <v>166</v>
      </c>
      <c r="P368" s="222" t="s">
        <v>165</v>
      </c>
      <c r="Q368" s="222" t="s">
        <v>165</v>
      </c>
      <c r="R368" s="222" t="s">
        <v>165</v>
      </c>
      <c r="S368" s="222" t="s">
        <v>166</v>
      </c>
      <c r="T368" s="222" t="s">
        <v>165</v>
      </c>
      <c r="U368" s="222" t="s">
        <v>165</v>
      </c>
      <c r="V368" s="222" t="s">
        <v>165</v>
      </c>
      <c r="W368" s="222" t="s">
        <v>165</v>
      </c>
      <c r="X368" s="222" t="s">
        <v>165</v>
      </c>
      <c r="AS368" s="222" t="s">
        <v>3454</v>
      </c>
      <c r="AT368" s="222">
        <v>419779</v>
      </c>
    </row>
    <row r="369" spans="1:46">
      <c r="A369" s="222">
        <v>419790</v>
      </c>
      <c r="B369" s="222" t="s">
        <v>470</v>
      </c>
      <c r="H369" s="222" t="s">
        <v>166</v>
      </c>
      <c r="I369" s="222" t="s">
        <v>164</v>
      </c>
      <c r="L369" s="222" t="s">
        <v>166</v>
      </c>
      <c r="N369" s="222" t="s">
        <v>165</v>
      </c>
      <c r="O369" s="222" t="s">
        <v>166</v>
      </c>
      <c r="P369" s="222" t="s">
        <v>166</v>
      </c>
      <c r="Q369" s="222" t="s">
        <v>166</v>
      </c>
      <c r="S369" s="222" t="s">
        <v>165</v>
      </c>
      <c r="T369" s="222" t="s">
        <v>165</v>
      </c>
      <c r="U369" s="222" t="s">
        <v>165</v>
      </c>
      <c r="V369" s="222" t="s">
        <v>165</v>
      </c>
      <c r="W369" s="222" t="s">
        <v>165</v>
      </c>
      <c r="X369" s="222" t="s">
        <v>165</v>
      </c>
      <c r="AS369" s="222" t="s">
        <v>3454</v>
      </c>
      <c r="AT369" s="222">
        <v>419790</v>
      </c>
    </row>
    <row r="370" spans="1:46">
      <c r="A370" s="222">
        <v>419797</v>
      </c>
      <c r="B370" s="222" t="s">
        <v>470</v>
      </c>
      <c r="Q370" s="222" t="s">
        <v>164</v>
      </c>
      <c r="R370" s="222" t="s">
        <v>164</v>
      </c>
      <c r="S370" s="222" t="s">
        <v>164</v>
      </c>
      <c r="T370" s="222" t="s">
        <v>166</v>
      </c>
      <c r="X370" s="222" t="s">
        <v>164</v>
      </c>
      <c r="AS370" s="222" t="s">
        <v>3454</v>
      </c>
      <c r="AT370" s="222">
        <v>419797</v>
      </c>
    </row>
    <row r="371" spans="1:46">
      <c r="A371" s="222">
        <v>419837</v>
      </c>
      <c r="B371" s="222" t="s">
        <v>361</v>
      </c>
      <c r="D371" s="222" t="s">
        <v>166</v>
      </c>
      <c r="H371" s="222" t="s">
        <v>164</v>
      </c>
      <c r="J371" s="222" t="s">
        <v>166</v>
      </c>
      <c r="K371" s="222" t="s">
        <v>164</v>
      </c>
      <c r="N371" s="222" t="s">
        <v>165</v>
      </c>
      <c r="O371" s="222" t="s">
        <v>165</v>
      </c>
      <c r="P371" s="222" t="s">
        <v>165</v>
      </c>
      <c r="Q371" s="222" t="s">
        <v>165</v>
      </c>
      <c r="R371" s="222" t="s">
        <v>165</v>
      </c>
      <c r="S371" s="222" t="s">
        <v>165</v>
      </c>
      <c r="AS371" s="222" t="s">
        <v>3454</v>
      </c>
      <c r="AT371" s="222">
        <v>419837</v>
      </c>
    </row>
    <row r="372" spans="1:46">
      <c r="A372" s="222">
        <v>419839</v>
      </c>
      <c r="B372" s="222" t="s">
        <v>470</v>
      </c>
      <c r="F372" s="222" t="s">
        <v>164</v>
      </c>
      <c r="K372" s="222" t="s">
        <v>166</v>
      </c>
      <c r="L372" s="222" t="s">
        <v>164</v>
      </c>
      <c r="M372" s="222" t="s">
        <v>165</v>
      </c>
      <c r="N372" s="222" t="s">
        <v>165</v>
      </c>
      <c r="O372" s="222" t="s">
        <v>165</v>
      </c>
      <c r="P372" s="222" t="s">
        <v>165</v>
      </c>
      <c r="Q372" s="222" t="s">
        <v>165</v>
      </c>
      <c r="R372" s="222" t="s">
        <v>165</v>
      </c>
      <c r="S372" s="222" t="s">
        <v>165</v>
      </c>
      <c r="T372" s="222" t="s">
        <v>165</v>
      </c>
      <c r="U372" s="222" t="s">
        <v>165</v>
      </c>
      <c r="V372" s="222" t="s">
        <v>165</v>
      </c>
      <c r="W372" s="222" t="s">
        <v>165</v>
      </c>
      <c r="X372" s="222" t="s">
        <v>165</v>
      </c>
      <c r="AS372" s="222" t="s">
        <v>3454</v>
      </c>
      <c r="AT372" s="222">
        <v>419839</v>
      </c>
    </row>
    <row r="373" spans="1:46">
      <c r="A373" s="222">
        <v>419848</v>
      </c>
      <c r="B373" s="222" t="s">
        <v>470</v>
      </c>
      <c r="E373" s="222" t="s">
        <v>164</v>
      </c>
      <c r="H373" s="222" t="s">
        <v>164</v>
      </c>
      <c r="L373" s="222" t="s">
        <v>165</v>
      </c>
      <c r="O373" s="222" t="s">
        <v>166</v>
      </c>
      <c r="P373" s="222" t="s">
        <v>166</v>
      </c>
      <c r="S373" s="222" t="s">
        <v>165</v>
      </c>
      <c r="T373" s="222" t="s">
        <v>165</v>
      </c>
      <c r="U373" s="222" t="s">
        <v>165</v>
      </c>
      <c r="V373" s="222" t="s">
        <v>165</v>
      </c>
      <c r="W373" s="222" t="s">
        <v>165</v>
      </c>
      <c r="AS373" s="222" t="s">
        <v>3454</v>
      </c>
      <c r="AT373" s="222">
        <v>419848</v>
      </c>
    </row>
    <row r="374" spans="1:46">
      <c r="A374" s="222">
        <v>419869</v>
      </c>
      <c r="B374" s="222" t="s">
        <v>470</v>
      </c>
      <c r="G374" s="222" t="s">
        <v>165</v>
      </c>
      <c r="I374" s="222" t="s">
        <v>166</v>
      </c>
      <c r="J374" s="222" t="s">
        <v>164</v>
      </c>
      <c r="L374" s="222" t="s">
        <v>165</v>
      </c>
      <c r="N374" s="222" t="s">
        <v>165</v>
      </c>
      <c r="O374" s="222" t="s">
        <v>165</v>
      </c>
      <c r="P374" s="222" t="s">
        <v>165</v>
      </c>
      <c r="Q374" s="222" t="s">
        <v>165</v>
      </c>
      <c r="R374" s="222" t="s">
        <v>165</v>
      </c>
      <c r="S374" s="222" t="s">
        <v>165</v>
      </c>
      <c r="T374" s="222" t="s">
        <v>165</v>
      </c>
      <c r="U374" s="222" t="s">
        <v>165</v>
      </c>
      <c r="V374" s="222" t="s">
        <v>165</v>
      </c>
      <c r="W374" s="222" t="s">
        <v>165</v>
      </c>
      <c r="X374" s="222" t="s">
        <v>165</v>
      </c>
      <c r="AS374" s="222" t="s">
        <v>3454</v>
      </c>
      <c r="AT374" s="222">
        <v>419869</v>
      </c>
    </row>
    <row r="375" spans="1:46">
      <c r="A375" s="222">
        <v>419872</v>
      </c>
      <c r="B375" s="222" t="s">
        <v>470</v>
      </c>
      <c r="E375" s="222" t="s">
        <v>164</v>
      </c>
      <c r="J375" s="222" t="s">
        <v>164</v>
      </c>
      <c r="L375" s="222" t="s">
        <v>166</v>
      </c>
      <c r="O375" s="222" t="s">
        <v>164</v>
      </c>
      <c r="P375" s="222" t="s">
        <v>164</v>
      </c>
      <c r="Q375" s="222" t="s">
        <v>166</v>
      </c>
      <c r="R375" s="222" t="s">
        <v>165</v>
      </c>
      <c r="S375" s="222" t="s">
        <v>164</v>
      </c>
      <c r="X375" s="222" t="s">
        <v>165</v>
      </c>
      <c r="AS375" s="222" t="s">
        <v>3454</v>
      </c>
      <c r="AT375" s="222">
        <v>419872</v>
      </c>
    </row>
    <row r="376" spans="1:46">
      <c r="A376" s="222">
        <v>419875</v>
      </c>
      <c r="B376" s="222" t="s">
        <v>470</v>
      </c>
      <c r="C376" s="222" t="s">
        <v>164</v>
      </c>
      <c r="L376" s="222" t="s">
        <v>165</v>
      </c>
      <c r="N376" s="222" t="s">
        <v>164</v>
      </c>
      <c r="R376" s="222" t="s">
        <v>165</v>
      </c>
      <c r="S376" s="222" t="s">
        <v>166</v>
      </c>
      <c r="W376" s="222" t="s">
        <v>164</v>
      </c>
      <c r="AS376" s="222" t="s">
        <v>3454</v>
      </c>
      <c r="AT376" s="222">
        <v>419875</v>
      </c>
    </row>
    <row r="377" spans="1:46">
      <c r="A377" s="222">
        <v>419890</v>
      </c>
      <c r="B377" s="222" t="s">
        <v>470</v>
      </c>
      <c r="D377" s="222" t="s">
        <v>165</v>
      </c>
      <c r="G377" s="222" t="s">
        <v>165</v>
      </c>
      <c r="K377" s="222" t="s">
        <v>166</v>
      </c>
      <c r="M377" s="222" t="s">
        <v>165</v>
      </c>
      <c r="N377" s="222" t="s">
        <v>166</v>
      </c>
      <c r="O377" s="222" t="s">
        <v>166</v>
      </c>
      <c r="P377" s="222" t="s">
        <v>165</v>
      </c>
      <c r="Q377" s="222" t="s">
        <v>165</v>
      </c>
      <c r="R377" s="222" t="s">
        <v>165</v>
      </c>
      <c r="S377" s="222" t="s">
        <v>165</v>
      </c>
      <c r="T377" s="222" t="s">
        <v>165</v>
      </c>
      <c r="U377" s="222" t="s">
        <v>165</v>
      </c>
      <c r="V377" s="222" t="s">
        <v>165</v>
      </c>
      <c r="W377" s="222" t="s">
        <v>165</v>
      </c>
      <c r="X377" s="222" t="s">
        <v>165</v>
      </c>
      <c r="AS377" s="222" t="s">
        <v>3454</v>
      </c>
      <c r="AT377" s="222">
        <v>419890</v>
      </c>
    </row>
    <row r="378" spans="1:46">
      <c r="A378" s="222">
        <v>419892</v>
      </c>
      <c r="B378" s="222" t="s">
        <v>470</v>
      </c>
      <c r="G378" s="222" t="s">
        <v>164</v>
      </c>
      <c r="H378" s="222" t="s">
        <v>164</v>
      </c>
      <c r="J378" s="222" t="s">
        <v>164</v>
      </c>
      <c r="L378" s="222" t="s">
        <v>166</v>
      </c>
      <c r="N378" s="222" t="s">
        <v>166</v>
      </c>
      <c r="O378" s="222" t="s">
        <v>166</v>
      </c>
      <c r="R378" s="222" t="s">
        <v>165</v>
      </c>
      <c r="S378" s="222" t="s">
        <v>165</v>
      </c>
      <c r="T378" s="222" t="s">
        <v>165</v>
      </c>
      <c r="U378" s="222" t="s">
        <v>165</v>
      </c>
      <c r="V378" s="222" t="s">
        <v>165</v>
      </c>
      <c r="X378" s="222" t="s">
        <v>165</v>
      </c>
      <c r="AS378" s="222" t="s">
        <v>3454</v>
      </c>
      <c r="AT378" s="222">
        <v>419892</v>
      </c>
    </row>
    <row r="379" spans="1:46">
      <c r="A379" s="222">
        <v>419894</v>
      </c>
      <c r="B379" s="222" t="s">
        <v>470</v>
      </c>
      <c r="I379" s="222" t="s">
        <v>164</v>
      </c>
      <c r="K379" s="222" t="s">
        <v>166</v>
      </c>
      <c r="L379" s="222" t="s">
        <v>164</v>
      </c>
      <c r="N379" s="222" t="s">
        <v>165</v>
      </c>
      <c r="O379" s="222" t="s">
        <v>166</v>
      </c>
      <c r="P379" s="222" t="s">
        <v>165</v>
      </c>
      <c r="Q379" s="222" t="s">
        <v>166</v>
      </c>
      <c r="R379" s="222" t="s">
        <v>165</v>
      </c>
      <c r="S379" s="222" t="s">
        <v>165</v>
      </c>
      <c r="T379" s="222" t="s">
        <v>165</v>
      </c>
      <c r="U379" s="222" t="s">
        <v>165</v>
      </c>
      <c r="V379" s="222" t="s">
        <v>165</v>
      </c>
      <c r="W379" s="222" t="s">
        <v>165</v>
      </c>
      <c r="X379" s="222" t="s">
        <v>165</v>
      </c>
      <c r="AS379" s="222" t="s">
        <v>3454</v>
      </c>
      <c r="AT379" s="222">
        <v>419894</v>
      </c>
    </row>
    <row r="380" spans="1:46">
      <c r="A380" s="222">
        <v>419895</v>
      </c>
      <c r="B380" s="222" t="s">
        <v>470</v>
      </c>
      <c r="G380" s="222" t="s">
        <v>166</v>
      </c>
      <c r="I380" s="222" t="s">
        <v>164</v>
      </c>
      <c r="K380" s="222" t="s">
        <v>164</v>
      </c>
      <c r="L380" s="222" t="s">
        <v>166</v>
      </c>
      <c r="Q380" s="222" t="s">
        <v>164</v>
      </c>
      <c r="T380" s="222" t="s">
        <v>165</v>
      </c>
      <c r="U380" s="222" t="s">
        <v>166</v>
      </c>
      <c r="AS380" s="222" t="s">
        <v>3454</v>
      </c>
      <c r="AT380" s="222">
        <v>419895</v>
      </c>
    </row>
    <row r="381" spans="1:46">
      <c r="A381" s="222">
        <v>419902</v>
      </c>
      <c r="B381" s="222" t="s">
        <v>470</v>
      </c>
      <c r="D381" s="222" t="s">
        <v>164</v>
      </c>
      <c r="I381" s="222" t="s">
        <v>164</v>
      </c>
      <c r="J381" s="222" t="s">
        <v>166</v>
      </c>
      <c r="M381" s="222" t="s">
        <v>164</v>
      </c>
      <c r="N381" s="222" t="s">
        <v>165</v>
      </c>
      <c r="O381" s="222" t="s">
        <v>166</v>
      </c>
      <c r="P381" s="222" t="s">
        <v>166</v>
      </c>
      <c r="Q381" s="222" t="s">
        <v>166</v>
      </c>
      <c r="R381" s="222" t="s">
        <v>166</v>
      </c>
      <c r="T381" s="222" t="s">
        <v>165</v>
      </c>
      <c r="V381" s="222" t="s">
        <v>166</v>
      </c>
      <c r="W381" s="222" t="s">
        <v>165</v>
      </c>
      <c r="X381" s="222" t="s">
        <v>166</v>
      </c>
      <c r="AS381" s="222" t="s">
        <v>3454</v>
      </c>
      <c r="AT381" s="222">
        <v>419902</v>
      </c>
    </row>
    <row r="382" spans="1:46">
      <c r="A382" s="222">
        <v>419916</v>
      </c>
      <c r="B382" s="222" t="s">
        <v>470</v>
      </c>
      <c r="G382" s="222" t="s">
        <v>165</v>
      </c>
      <c r="L382" s="222" t="s">
        <v>166</v>
      </c>
      <c r="Q382" s="222" t="s">
        <v>164</v>
      </c>
      <c r="R382" s="222" t="s">
        <v>165</v>
      </c>
      <c r="S382" s="222" t="s">
        <v>166</v>
      </c>
      <c r="X382" s="222" t="s">
        <v>164</v>
      </c>
      <c r="AS382" s="222" t="s">
        <v>3454</v>
      </c>
      <c r="AT382" s="222">
        <v>419916</v>
      </c>
    </row>
    <row r="383" spans="1:46">
      <c r="A383" s="222">
        <v>419952</v>
      </c>
      <c r="B383" s="222" t="s">
        <v>470</v>
      </c>
      <c r="L383" s="222" t="s">
        <v>165</v>
      </c>
      <c r="M383" s="222" t="s">
        <v>164</v>
      </c>
      <c r="R383" s="222" t="s">
        <v>164</v>
      </c>
      <c r="T383" s="222" t="s">
        <v>165</v>
      </c>
      <c r="X383" s="222" t="s">
        <v>164</v>
      </c>
      <c r="AS383" s="222" t="s">
        <v>3454</v>
      </c>
      <c r="AT383" s="222">
        <v>419952</v>
      </c>
    </row>
    <row r="384" spans="1:46">
      <c r="A384" s="222">
        <v>419956</v>
      </c>
      <c r="B384" s="222" t="s">
        <v>470</v>
      </c>
      <c r="F384" s="222" t="s">
        <v>164</v>
      </c>
      <c r="J384" s="222" t="s">
        <v>165</v>
      </c>
      <c r="K384" s="222" t="s">
        <v>166</v>
      </c>
      <c r="L384" s="222" t="s">
        <v>165</v>
      </c>
      <c r="O384" s="222" t="s">
        <v>164</v>
      </c>
      <c r="P384" s="222" t="s">
        <v>166</v>
      </c>
      <c r="Q384" s="222" t="s">
        <v>164</v>
      </c>
      <c r="R384" s="222" t="s">
        <v>165</v>
      </c>
      <c r="T384" s="222" t="s">
        <v>166</v>
      </c>
      <c r="U384" s="222" t="s">
        <v>164</v>
      </c>
      <c r="W384" s="222" t="s">
        <v>165</v>
      </c>
      <c r="AS384" s="222" t="s">
        <v>3454</v>
      </c>
      <c r="AT384" s="222">
        <v>419956</v>
      </c>
    </row>
    <row r="385" spans="1:46">
      <c r="A385" s="222">
        <v>419963</v>
      </c>
      <c r="B385" s="222" t="s">
        <v>470</v>
      </c>
      <c r="I385" s="222" t="s">
        <v>164</v>
      </c>
      <c r="O385" s="222" t="s">
        <v>164</v>
      </c>
      <c r="P385" s="222" t="s">
        <v>166</v>
      </c>
      <c r="Q385" s="222" t="s">
        <v>164</v>
      </c>
      <c r="R385" s="222" t="s">
        <v>165</v>
      </c>
      <c r="V385" s="222" t="s">
        <v>166</v>
      </c>
      <c r="X385" s="222" t="s">
        <v>166</v>
      </c>
      <c r="AS385" s="222" t="s">
        <v>3454</v>
      </c>
      <c r="AT385" s="222">
        <v>419963</v>
      </c>
    </row>
    <row r="386" spans="1:46">
      <c r="A386" s="222">
        <v>419981</v>
      </c>
      <c r="B386" s="222" t="s">
        <v>470</v>
      </c>
      <c r="H386" s="222" t="s">
        <v>165</v>
      </c>
      <c r="K386" s="222" t="s">
        <v>166</v>
      </c>
      <c r="L386" s="222" t="s">
        <v>165</v>
      </c>
      <c r="Q386" s="222" t="s">
        <v>165</v>
      </c>
      <c r="R386" s="222" t="s">
        <v>165</v>
      </c>
      <c r="S386" s="222" t="s">
        <v>165</v>
      </c>
      <c r="T386" s="222" t="s">
        <v>165</v>
      </c>
      <c r="V386" s="222" t="s">
        <v>165</v>
      </c>
      <c r="X386" s="222" t="s">
        <v>165</v>
      </c>
      <c r="AS386" s="222" t="s">
        <v>3454</v>
      </c>
      <c r="AT386" s="222">
        <v>419981</v>
      </c>
    </row>
    <row r="387" spans="1:46">
      <c r="A387" s="222">
        <v>419987</v>
      </c>
      <c r="B387" s="222" t="s">
        <v>470</v>
      </c>
      <c r="C387" s="222" t="s">
        <v>164</v>
      </c>
      <c r="G387" s="222" t="s">
        <v>166</v>
      </c>
      <c r="I387" s="222" t="s">
        <v>164</v>
      </c>
      <c r="L387" s="222" t="s">
        <v>166</v>
      </c>
      <c r="N387" s="222" t="s">
        <v>164</v>
      </c>
      <c r="O387" s="222" t="s">
        <v>164</v>
      </c>
      <c r="P387" s="222" t="s">
        <v>164</v>
      </c>
      <c r="Q387" s="222" t="s">
        <v>166</v>
      </c>
      <c r="S387" s="222" t="s">
        <v>166</v>
      </c>
      <c r="T387" s="222" t="s">
        <v>164</v>
      </c>
      <c r="V387" s="222" t="s">
        <v>166</v>
      </c>
      <c r="W387" s="222" t="s">
        <v>166</v>
      </c>
      <c r="X387" s="222" t="s">
        <v>165</v>
      </c>
      <c r="AS387" s="222" t="s">
        <v>3454</v>
      </c>
      <c r="AT387" s="222">
        <v>419987</v>
      </c>
    </row>
    <row r="388" spans="1:46">
      <c r="A388" s="222">
        <v>419990</v>
      </c>
      <c r="B388" s="222" t="s">
        <v>470</v>
      </c>
      <c r="H388" s="222" t="s">
        <v>166</v>
      </c>
      <c r="I388" s="222" t="s">
        <v>164</v>
      </c>
      <c r="J388" s="222" t="s">
        <v>166</v>
      </c>
      <c r="O388" s="222" t="s">
        <v>164</v>
      </c>
      <c r="R388" s="222" t="s">
        <v>165</v>
      </c>
      <c r="S388" s="222" t="s">
        <v>166</v>
      </c>
      <c r="T388" s="222" t="s">
        <v>166</v>
      </c>
      <c r="W388" s="222" t="s">
        <v>166</v>
      </c>
      <c r="AS388" s="222" t="s">
        <v>3454</v>
      </c>
      <c r="AT388" s="222">
        <v>419990</v>
      </c>
    </row>
    <row r="389" spans="1:46">
      <c r="A389" s="222">
        <v>419992</v>
      </c>
      <c r="B389" s="222" t="s">
        <v>470</v>
      </c>
      <c r="L389" s="222" t="s">
        <v>165</v>
      </c>
      <c r="S389" s="222" t="s">
        <v>164</v>
      </c>
      <c r="U389" s="222" t="s">
        <v>165</v>
      </c>
      <c r="W389" s="222" t="s">
        <v>166</v>
      </c>
      <c r="X389" s="222" t="s">
        <v>166</v>
      </c>
      <c r="AS389" s="222" t="s">
        <v>3454</v>
      </c>
      <c r="AT389" s="222">
        <v>419992</v>
      </c>
    </row>
    <row r="390" spans="1:46">
      <c r="A390" s="222">
        <v>419997</v>
      </c>
      <c r="B390" s="222" t="s">
        <v>470</v>
      </c>
      <c r="G390" s="222" t="s">
        <v>164</v>
      </c>
      <c r="K390" s="222" t="s">
        <v>166</v>
      </c>
      <c r="L390" s="222" t="s">
        <v>165</v>
      </c>
      <c r="N390" s="222" t="s">
        <v>166</v>
      </c>
      <c r="O390" s="222" t="s">
        <v>165</v>
      </c>
      <c r="P390" s="222" t="s">
        <v>165</v>
      </c>
      <c r="Q390" s="222" t="s">
        <v>165</v>
      </c>
      <c r="R390" s="222" t="s">
        <v>165</v>
      </c>
      <c r="S390" s="222" t="s">
        <v>165</v>
      </c>
      <c r="T390" s="222" t="s">
        <v>165</v>
      </c>
      <c r="U390" s="222" t="s">
        <v>165</v>
      </c>
      <c r="V390" s="222" t="s">
        <v>165</v>
      </c>
      <c r="W390" s="222" t="s">
        <v>165</v>
      </c>
      <c r="X390" s="222" t="s">
        <v>165</v>
      </c>
      <c r="AS390" s="222" t="s">
        <v>3454</v>
      </c>
      <c r="AT390" s="222">
        <v>419997</v>
      </c>
    </row>
    <row r="391" spans="1:46">
      <c r="A391" s="222">
        <v>420006</v>
      </c>
      <c r="B391" s="222" t="s">
        <v>470</v>
      </c>
      <c r="H391" s="222" t="s">
        <v>166</v>
      </c>
      <c r="N391" s="222" t="s">
        <v>164</v>
      </c>
      <c r="O391" s="222" t="s">
        <v>164</v>
      </c>
      <c r="R391" s="222" t="s">
        <v>165</v>
      </c>
      <c r="S391" s="222" t="s">
        <v>166</v>
      </c>
      <c r="AS391" s="222" t="s">
        <v>3454</v>
      </c>
      <c r="AT391" s="222">
        <v>420006</v>
      </c>
    </row>
    <row r="392" spans="1:46">
      <c r="A392" s="222">
        <v>420028</v>
      </c>
      <c r="B392" s="222" t="s">
        <v>470</v>
      </c>
      <c r="G392" s="222" t="s">
        <v>164</v>
      </c>
      <c r="I392" s="222" t="s">
        <v>164</v>
      </c>
      <c r="J392" s="222" t="s">
        <v>164</v>
      </c>
      <c r="L392" s="222" t="s">
        <v>165</v>
      </c>
      <c r="N392" s="222" t="s">
        <v>165</v>
      </c>
      <c r="P392" s="222" t="s">
        <v>165</v>
      </c>
      <c r="R392" s="222" t="s">
        <v>165</v>
      </c>
      <c r="S392" s="222" t="s">
        <v>165</v>
      </c>
      <c r="T392" s="222" t="s">
        <v>165</v>
      </c>
      <c r="U392" s="222" t="s">
        <v>165</v>
      </c>
      <c r="V392" s="222" t="s">
        <v>165</v>
      </c>
      <c r="W392" s="222" t="s">
        <v>165</v>
      </c>
      <c r="X392" s="222" t="s">
        <v>165</v>
      </c>
      <c r="AS392" s="222" t="s">
        <v>3454</v>
      </c>
      <c r="AT392" s="222">
        <v>420028</v>
      </c>
    </row>
    <row r="393" spans="1:46">
      <c r="A393" s="222">
        <v>420031</v>
      </c>
      <c r="B393" s="222" t="s">
        <v>470</v>
      </c>
      <c r="C393" s="222" t="s">
        <v>165</v>
      </c>
      <c r="I393" s="222" t="s">
        <v>165</v>
      </c>
      <c r="K393" s="222" t="s">
        <v>164</v>
      </c>
      <c r="L393" s="222" t="s">
        <v>166</v>
      </c>
      <c r="O393" s="222" t="s">
        <v>166</v>
      </c>
      <c r="Q393" s="222" t="s">
        <v>164</v>
      </c>
      <c r="R393" s="222" t="s">
        <v>165</v>
      </c>
      <c r="S393" s="222" t="s">
        <v>164</v>
      </c>
      <c r="T393" s="222" t="s">
        <v>165</v>
      </c>
      <c r="U393" s="222" t="s">
        <v>165</v>
      </c>
      <c r="W393" s="222" t="s">
        <v>166</v>
      </c>
      <c r="X393" s="222" t="s">
        <v>166</v>
      </c>
      <c r="AS393" s="222" t="s">
        <v>3454</v>
      </c>
      <c r="AT393" s="222">
        <v>420031</v>
      </c>
    </row>
    <row r="394" spans="1:46">
      <c r="A394" s="222">
        <v>420034</v>
      </c>
      <c r="B394" s="222" t="s">
        <v>470</v>
      </c>
      <c r="E394" s="222" t="s">
        <v>164</v>
      </c>
      <c r="H394" s="222" t="s">
        <v>166</v>
      </c>
      <c r="L394" s="222" t="s">
        <v>166</v>
      </c>
      <c r="O394" s="222" t="s">
        <v>164</v>
      </c>
      <c r="P394" s="222" t="s">
        <v>164</v>
      </c>
      <c r="Q394" s="222" t="s">
        <v>164</v>
      </c>
      <c r="R394" s="222" t="s">
        <v>165</v>
      </c>
      <c r="S394" s="222" t="s">
        <v>165</v>
      </c>
      <c r="T394" s="222" t="s">
        <v>166</v>
      </c>
      <c r="U394" s="222" t="s">
        <v>166</v>
      </c>
      <c r="V394" s="222" t="s">
        <v>166</v>
      </c>
      <c r="W394" s="222" t="s">
        <v>165</v>
      </c>
      <c r="X394" s="222" t="s">
        <v>164</v>
      </c>
      <c r="AS394" s="222" t="s">
        <v>3454</v>
      </c>
      <c r="AT394" s="222">
        <v>420034</v>
      </c>
    </row>
    <row r="395" spans="1:46">
      <c r="A395" s="222">
        <v>420036</v>
      </c>
      <c r="B395" s="222" t="s">
        <v>470</v>
      </c>
      <c r="F395" s="222" t="s">
        <v>164</v>
      </c>
      <c r="J395" s="222" t="s">
        <v>164</v>
      </c>
      <c r="L395" s="222" t="s">
        <v>165</v>
      </c>
      <c r="M395" s="222" t="s">
        <v>165</v>
      </c>
      <c r="N395" s="222" t="s">
        <v>165</v>
      </c>
      <c r="O395" s="222" t="s">
        <v>164</v>
      </c>
      <c r="P395" s="222" t="s">
        <v>166</v>
      </c>
      <c r="Q395" s="222" t="s">
        <v>165</v>
      </c>
      <c r="R395" s="222" t="s">
        <v>165</v>
      </c>
      <c r="S395" s="222" t="s">
        <v>165</v>
      </c>
      <c r="U395" s="222" t="s">
        <v>165</v>
      </c>
      <c r="V395" s="222" t="s">
        <v>165</v>
      </c>
      <c r="W395" s="222" t="s">
        <v>165</v>
      </c>
      <c r="X395" s="222" t="s">
        <v>165</v>
      </c>
      <c r="AS395" s="222" t="s">
        <v>3454</v>
      </c>
      <c r="AT395" s="222">
        <v>420036</v>
      </c>
    </row>
    <row r="396" spans="1:46">
      <c r="A396" s="222">
        <v>420039</v>
      </c>
      <c r="B396" s="222" t="s">
        <v>470</v>
      </c>
      <c r="G396" s="222" t="s">
        <v>164</v>
      </c>
      <c r="I396" s="222" t="s">
        <v>164</v>
      </c>
      <c r="R396" s="222" t="s">
        <v>165</v>
      </c>
      <c r="T396" s="222" t="s">
        <v>165</v>
      </c>
      <c r="U396" s="222" t="s">
        <v>165</v>
      </c>
      <c r="X396" s="222" t="s">
        <v>166</v>
      </c>
      <c r="AS396" s="222" t="s">
        <v>3454</v>
      </c>
      <c r="AT396" s="222">
        <v>420039</v>
      </c>
    </row>
    <row r="397" spans="1:46">
      <c r="A397" s="222">
        <v>420046</v>
      </c>
      <c r="B397" s="222" t="s">
        <v>470</v>
      </c>
      <c r="H397" s="222" t="s">
        <v>164</v>
      </c>
      <c r="I397" s="222" t="s">
        <v>164</v>
      </c>
      <c r="L397" s="222" t="s">
        <v>166</v>
      </c>
      <c r="Q397" s="222" t="s">
        <v>164</v>
      </c>
      <c r="R397" s="222" t="s">
        <v>165</v>
      </c>
      <c r="S397" s="222" t="s">
        <v>165</v>
      </c>
      <c r="AS397" s="222" t="s">
        <v>3454</v>
      </c>
      <c r="AT397" s="222">
        <v>420046</v>
      </c>
    </row>
    <row r="398" spans="1:46">
      <c r="A398" s="222">
        <v>420048</v>
      </c>
      <c r="B398" s="222" t="s">
        <v>470</v>
      </c>
      <c r="G398" s="222" t="s">
        <v>166</v>
      </c>
      <c r="I398" s="222" t="s">
        <v>166</v>
      </c>
      <c r="L398" s="222" t="s">
        <v>165</v>
      </c>
      <c r="O398" s="222" t="s">
        <v>164</v>
      </c>
      <c r="P398" s="222" t="s">
        <v>165</v>
      </c>
      <c r="Q398" s="222" t="s">
        <v>165</v>
      </c>
      <c r="R398" s="222" t="s">
        <v>165</v>
      </c>
      <c r="T398" s="222" t="s">
        <v>165</v>
      </c>
      <c r="U398" s="222" t="s">
        <v>165</v>
      </c>
      <c r="V398" s="222" t="s">
        <v>165</v>
      </c>
      <c r="W398" s="222" t="s">
        <v>165</v>
      </c>
      <c r="X398" s="222" t="s">
        <v>165</v>
      </c>
      <c r="AS398" s="222" t="s">
        <v>3454</v>
      </c>
      <c r="AT398" s="222">
        <v>420048</v>
      </c>
    </row>
    <row r="399" spans="1:46">
      <c r="A399" s="222">
        <v>420052</v>
      </c>
      <c r="B399" s="222" t="s">
        <v>470</v>
      </c>
      <c r="E399" s="222" t="s">
        <v>164</v>
      </c>
      <c r="I399" s="222" t="s">
        <v>164</v>
      </c>
      <c r="K399" s="222" t="s">
        <v>164</v>
      </c>
      <c r="P399" s="222" t="s">
        <v>166</v>
      </c>
      <c r="R399" s="222" t="s">
        <v>164</v>
      </c>
      <c r="W399" s="222" t="s">
        <v>166</v>
      </c>
      <c r="X399" s="222" t="s">
        <v>166</v>
      </c>
      <c r="AS399" s="222" t="s">
        <v>3454</v>
      </c>
      <c r="AT399" s="222">
        <v>420052</v>
      </c>
    </row>
    <row r="400" spans="1:46">
      <c r="A400" s="222">
        <v>420058</v>
      </c>
      <c r="B400" s="222" t="s">
        <v>470</v>
      </c>
      <c r="G400" s="222" t="s">
        <v>165</v>
      </c>
      <c r="I400" s="222" t="s">
        <v>165</v>
      </c>
      <c r="J400" s="222" t="s">
        <v>166</v>
      </c>
      <c r="L400" s="222" t="s">
        <v>166</v>
      </c>
      <c r="N400" s="222" t="s">
        <v>165</v>
      </c>
      <c r="O400" s="222" t="s">
        <v>165</v>
      </c>
      <c r="P400" s="222" t="s">
        <v>165</v>
      </c>
      <c r="R400" s="222" t="s">
        <v>165</v>
      </c>
      <c r="T400" s="222" t="s">
        <v>165</v>
      </c>
      <c r="U400" s="222" t="s">
        <v>165</v>
      </c>
      <c r="V400" s="222" t="s">
        <v>165</v>
      </c>
      <c r="X400" s="222" t="s">
        <v>165</v>
      </c>
      <c r="AS400" s="222" t="s">
        <v>3454</v>
      </c>
      <c r="AT400" s="222">
        <v>420058</v>
      </c>
    </row>
    <row r="401" spans="1:46">
      <c r="A401" s="222">
        <v>420073</v>
      </c>
      <c r="B401" s="222" t="s">
        <v>470</v>
      </c>
      <c r="H401" s="222" t="s">
        <v>165</v>
      </c>
      <c r="L401" s="222" t="s">
        <v>165</v>
      </c>
      <c r="M401" s="222" t="s">
        <v>164</v>
      </c>
      <c r="O401" s="222" t="s">
        <v>164</v>
      </c>
      <c r="R401" s="222" t="s">
        <v>165</v>
      </c>
      <c r="S401" s="222" t="s">
        <v>165</v>
      </c>
      <c r="AS401" s="222" t="s">
        <v>3454</v>
      </c>
      <c r="AT401" s="222">
        <v>420073</v>
      </c>
    </row>
    <row r="402" spans="1:46">
      <c r="A402" s="222">
        <v>420076</v>
      </c>
      <c r="B402" s="222" t="s">
        <v>470</v>
      </c>
      <c r="C402" s="222" t="s">
        <v>164</v>
      </c>
      <c r="I402" s="222" t="s">
        <v>164</v>
      </c>
      <c r="L402" s="222" t="s">
        <v>166</v>
      </c>
      <c r="N402" s="222" t="s">
        <v>166</v>
      </c>
      <c r="O402" s="222" t="s">
        <v>166</v>
      </c>
      <c r="P402" s="222" t="s">
        <v>166</v>
      </c>
      <c r="Q402" s="222" t="s">
        <v>164</v>
      </c>
      <c r="R402" s="222" t="s">
        <v>166</v>
      </c>
      <c r="S402" s="222" t="s">
        <v>164</v>
      </c>
      <c r="T402" s="222" t="s">
        <v>164</v>
      </c>
      <c r="U402" s="222" t="s">
        <v>164</v>
      </c>
      <c r="V402" s="222" t="s">
        <v>166</v>
      </c>
      <c r="W402" s="222" t="s">
        <v>164</v>
      </c>
      <c r="X402" s="222" t="s">
        <v>164</v>
      </c>
      <c r="AS402" s="222" t="s">
        <v>3454</v>
      </c>
      <c r="AT402" s="222">
        <v>420076</v>
      </c>
    </row>
    <row r="403" spans="1:46">
      <c r="A403" s="222">
        <v>420090</v>
      </c>
      <c r="B403" s="222" t="s">
        <v>470</v>
      </c>
      <c r="E403" s="222" t="s">
        <v>164</v>
      </c>
      <c r="F403" s="222" t="s">
        <v>165</v>
      </c>
      <c r="H403" s="222" t="s">
        <v>164</v>
      </c>
      <c r="K403" s="222" t="s">
        <v>165</v>
      </c>
      <c r="O403" s="222" t="s">
        <v>166</v>
      </c>
      <c r="R403" s="222" t="s">
        <v>166</v>
      </c>
      <c r="S403" s="222" t="s">
        <v>166</v>
      </c>
      <c r="T403" s="222" t="s">
        <v>166</v>
      </c>
      <c r="V403" s="222" t="s">
        <v>165</v>
      </c>
      <c r="W403" s="222" t="s">
        <v>166</v>
      </c>
      <c r="X403" s="222" t="s">
        <v>166</v>
      </c>
      <c r="AS403" s="222" t="s">
        <v>3454</v>
      </c>
      <c r="AT403" s="222">
        <v>420090</v>
      </c>
    </row>
    <row r="404" spans="1:46">
      <c r="A404" s="222">
        <v>420096</v>
      </c>
      <c r="B404" s="222" t="s">
        <v>470</v>
      </c>
      <c r="D404" s="222" t="s">
        <v>166</v>
      </c>
      <c r="H404" s="222" t="s">
        <v>164</v>
      </c>
      <c r="J404" s="222" t="s">
        <v>166</v>
      </c>
      <c r="L404" s="222" t="s">
        <v>165</v>
      </c>
      <c r="Q404" s="222" t="s">
        <v>164</v>
      </c>
      <c r="S404" s="222" t="s">
        <v>166</v>
      </c>
      <c r="X404" s="222" t="s">
        <v>164</v>
      </c>
      <c r="AS404" s="222" t="s">
        <v>3454</v>
      </c>
      <c r="AT404" s="222">
        <v>420096</v>
      </c>
    </row>
    <row r="405" spans="1:46">
      <c r="A405" s="222">
        <v>420097</v>
      </c>
      <c r="B405" s="222" t="s">
        <v>470</v>
      </c>
      <c r="C405" s="222" t="s">
        <v>164</v>
      </c>
      <c r="G405" s="222" t="s">
        <v>164</v>
      </c>
      <c r="I405" s="222" t="s">
        <v>164</v>
      </c>
      <c r="L405" s="222" t="s">
        <v>164</v>
      </c>
      <c r="N405" s="222" t="s">
        <v>166</v>
      </c>
      <c r="O405" s="222" t="s">
        <v>164</v>
      </c>
      <c r="Q405" s="222" t="s">
        <v>164</v>
      </c>
      <c r="R405" s="222" t="s">
        <v>166</v>
      </c>
      <c r="S405" s="222" t="s">
        <v>164</v>
      </c>
      <c r="X405" s="222" t="s">
        <v>164</v>
      </c>
      <c r="AS405" s="222" t="s">
        <v>3454</v>
      </c>
      <c r="AT405" s="222">
        <v>420097</v>
      </c>
    </row>
    <row r="406" spans="1:46">
      <c r="A406" s="222">
        <v>420110</v>
      </c>
      <c r="B406" s="222" t="s">
        <v>470</v>
      </c>
      <c r="I406" s="222" t="s">
        <v>164</v>
      </c>
      <c r="J406" s="222" t="s">
        <v>166</v>
      </c>
      <c r="K406" s="222" t="s">
        <v>164</v>
      </c>
      <c r="L406" s="222" t="s">
        <v>165</v>
      </c>
      <c r="N406" s="222" t="s">
        <v>165</v>
      </c>
      <c r="O406" s="222" t="s">
        <v>165</v>
      </c>
      <c r="Q406" s="222" t="s">
        <v>166</v>
      </c>
      <c r="R406" s="222" t="s">
        <v>165</v>
      </c>
      <c r="S406" s="222" t="s">
        <v>165</v>
      </c>
      <c r="T406" s="222" t="s">
        <v>165</v>
      </c>
      <c r="U406" s="222" t="s">
        <v>166</v>
      </c>
      <c r="V406" s="222" t="s">
        <v>166</v>
      </c>
      <c r="W406" s="222" t="s">
        <v>166</v>
      </c>
      <c r="X406" s="222" t="s">
        <v>166</v>
      </c>
      <c r="AS406" s="222" t="s">
        <v>3454</v>
      </c>
      <c r="AT406" s="222">
        <v>420110</v>
      </c>
    </row>
    <row r="407" spans="1:46">
      <c r="A407" s="222">
        <v>420127</v>
      </c>
      <c r="B407" s="222" t="s">
        <v>470</v>
      </c>
      <c r="E407" s="222" t="s">
        <v>164</v>
      </c>
      <c r="J407" s="222" t="s">
        <v>165</v>
      </c>
      <c r="L407" s="222" t="s">
        <v>165</v>
      </c>
      <c r="M407" s="222" t="s">
        <v>165</v>
      </c>
      <c r="N407" s="222" t="s">
        <v>166</v>
      </c>
      <c r="R407" s="222" t="s">
        <v>165</v>
      </c>
      <c r="T407" s="222" t="s">
        <v>165</v>
      </c>
      <c r="U407" s="222" t="s">
        <v>165</v>
      </c>
      <c r="V407" s="222" t="s">
        <v>165</v>
      </c>
      <c r="W407" s="222" t="s">
        <v>165</v>
      </c>
      <c r="AS407" s="222" t="s">
        <v>3454</v>
      </c>
      <c r="AT407" s="222">
        <v>420127</v>
      </c>
    </row>
    <row r="408" spans="1:46">
      <c r="A408" s="222">
        <v>420128</v>
      </c>
      <c r="B408" s="222" t="s">
        <v>361</v>
      </c>
      <c r="I408" s="222" t="s">
        <v>164</v>
      </c>
      <c r="J408" s="222" t="s">
        <v>166</v>
      </c>
      <c r="K408" s="222" t="s">
        <v>164</v>
      </c>
      <c r="L408" s="222" t="s">
        <v>166</v>
      </c>
      <c r="N408" s="222" t="s">
        <v>165</v>
      </c>
      <c r="O408" s="222" t="s">
        <v>165</v>
      </c>
      <c r="P408" s="222" t="s">
        <v>165</v>
      </c>
      <c r="Q408" s="222" t="s">
        <v>165</v>
      </c>
      <c r="R408" s="222" t="s">
        <v>165</v>
      </c>
      <c r="S408" s="222" t="s">
        <v>165</v>
      </c>
      <c r="AS408" s="222" t="s">
        <v>3454</v>
      </c>
      <c r="AT408" s="222">
        <v>420128</v>
      </c>
    </row>
    <row r="409" spans="1:46">
      <c r="A409" s="222">
        <v>420129</v>
      </c>
      <c r="B409" s="222" t="s">
        <v>470</v>
      </c>
      <c r="E409" s="222" t="s">
        <v>164</v>
      </c>
      <c r="F409" s="222" t="s">
        <v>164</v>
      </c>
      <c r="H409" s="222" t="s">
        <v>164</v>
      </c>
      <c r="L409" s="222" t="s">
        <v>165</v>
      </c>
      <c r="Q409" s="222" t="s">
        <v>164</v>
      </c>
      <c r="R409" s="222" t="s">
        <v>166</v>
      </c>
      <c r="W409" s="222" t="s">
        <v>166</v>
      </c>
      <c r="X409" s="222" t="s">
        <v>166</v>
      </c>
      <c r="AS409" s="222" t="s">
        <v>3454</v>
      </c>
      <c r="AT409" s="222">
        <v>420129</v>
      </c>
    </row>
    <row r="410" spans="1:46">
      <c r="A410" s="222">
        <v>420133</v>
      </c>
      <c r="B410" s="222" t="s">
        <v>470</v>
      </c>
      <c r="H410" s="222" t="s">
        <v>164</v>
      </c>
      <c r="J410" s="222" t="s">
        <v>164</v>
      </c>
      <c r="L410" s="222" t="s">
        <v>165</v>
      </c>
      <c r="N410" s="222" t="s">
        <v>164</v>
      </c>
      <c r="O410" s="222" t="s">
        <v>164</v>
      </c>
      <c r="Q410" s="222" t="s">
        <v>164</v>
      </c>
      <c r="R410" s="222" t="s">
        <v>165</v>
      </c>
      <c r="S410" s="222" t="s">
        <v>166</v>
      </c>
      <c r="X410" s="222" t="s">
        <v>165</v>
      </c>
      <c r="AS410" s="222" t="s">
        <v>3454</v>
      </c>
      <c r="AT410" s="222">
        <v>420133</v>
      </c>
    </row>
    <row r="411" spans="1:46">
      <c r="A411" s="222">
        <v>420139</v>
      </c>
      <c r="B411" s="222" t="s">
        <v>470</v>
      </c>
      <c r="E411" s="222" t="s">
        <v>164</v>
      </c>
      <c r="H411" s="222" t="s">
        <v>164</v>
      </c>
      <c r="K411" s="222" t="s">
        <v>166</v>
      </c>
      <c r="L411" s="222" t="s">
        <v>165</v>
      </c>
      <c r="O411" s="222" t="s">
        <v>166</v>
      </c>
      <c r="P411" s="222" t="s">
        <v>165</v>
      </c>
      <c r="Q411" s="222" t="s">
        <v>165</v>
      </c>
      <c r="R411" s="222" t="s">
        <v>165</v>
      </c>
      <c r="S411" s="222" t="s">
        <v>165</v>
      </c>
      <c r="T411" s="222" t="s">
        <v>165</v>
      </c>
      <c r="U411" s="222" t="s">
        <v>165</v>
      </c>
      <c r="V411" s="222" t="s">
        <v>165</v>
      </c>
      <c r="W411" s="222" t="s">
        <v>165</v>
      </c>
      <c r="X411" s="222" t="s">
        <v>165</v>
      </c>
      <c r="AS411" s="222" t="s">
        <v>3454</v>
      </c>
      <c r="AT411" s="222">
        <v>420139</v>
      </c>
    </row>
    <row r="412" spans="1:46">
      <c r="A412" s="222">
        <v>420147</v>
      </c>
      <c r="B412" s="222" t="s">
        <v>470</v>
      </c>
      <c r="C412" s="222" t="s">
        <v>164</v>
      </c>
      <c r="D412" s="222" t="s">
        <v>164</v>
      </c>
      <c r="G412" s="222" t="s">
        <v>164</v>
      </c>
      <c r="L412" s="222" t="s">
        <v>166</v>
      </c>
      <c r="P412" s="222" t="s">
        <v>165</v>
      </c>
      <c r="Q412" s="222" t="s">
        <v>166</v>
      </c>
      <c r="R412" s="222" t="s">
        <v>165</v>
      </c>
      <c r="S412" s="222" t="s">
        <v>165</v>
      </c>
      <c r="T412" s="222" t="s">
        <v>165</v>
      </c>
      <c r="U412" s="222" t="s">
        <v>165</v>
      </c>
      <c r="V412" s="222" t="s">
        <v>165</v>
      </c>
      <c r="W412" s="222" t="s">
        <v>165</v>
      </c>
      <c r="X412" s="222" t="s">
        <v>165</v>
      </c>
      <c r="AS412" s="222" t="s">
        <v>3454</v>
      </c>
      <c r="AT412" s="222">
        <v>420147</v>
      </c>
    </row>
    <row r="413" spans="1:46">
      <c r="A413" s="222">
        <v>420155</v>
      </c>
      <c r="B413" s="222" t="s">
        <v>361</v>
      </c>
      <c r="H413" s="222" t="s">
        <v>165</v>
      </c>
      <c r="J413" s="222" t="s">
        <v>166</v>
      </c>
      <c r="K413" s="222" t="s">
        <v>164</v>
      </c>
      <c r="M413" s="222" t="s">
        <v>166</v>
      </c>
      <c r="N413" s="222" t="s">
        <v>165</v>
      </c>
      <c r="O413" s="222" t="s">
        <v>165</v>
      </c>
      <c r="R413" s="222" t="s">
        <v>165</v>
      </c>
      <c r="S413" s="222" t="s">
        <v>165</v>
      </c>
      <c r="AS413" s="222" t="s">
        <v>3454</v>
      </c>
      <c r="AT413" s="222">
        <v>420155</v>
      </c>
    </row>
    <row r="414" spans="1:46">
      <c r="A414" s="222">
        <v>420162</v>
      </c>
      <c r="B414" s="222" t="s">
        <v>470</v>
      </c>
      <c r="N414" s="222" t="s">
        <v>164</v>
      </c>
      <c r="O414" s="222" t="s">
        <v>164</v>
      </c>
      <c r="R414" s="222" t="s">
        <v>165</v>
      </c>
      <c r="V414" s="222" t="s">
        <v>164</v>
      </c>
      <c r="X414" s="222" t="s">
        <v>164</v>
      </c>
      <c r="AS414" s="222" t="s">
        <v>3454</v>
      </c>
      <c r="AT414" s="222">
        <v>420162</v>
      </c>
    </row>
    <row r="415" spans="1:46">
      <c r="A415" s="222">
        <v>420174</v>
      </c>
      <c r="B415" s="222" t="s">
        <v>470</v>
      </c>
      <c r="E415" s="222" t="s">
        <v>164</v>
      </c>
      <c r="H415" s="222" t="s">
        <v>164</v>
      </c>
      <c r="L415" s="222" t="s">
        <v>164</v>
      </c>
      <c r="N415" s="222" t="s">
        <v>166</v>
      </c>
      <c r="O415" s="222" t="s">
        <v>164</v>
      </c>
      <c r="P415" s="222" t="s">
        <v>166</v>
      </c>
      <c r="Q415" s="222" t="s">
        <v>166</v>
      </c>
      <c r="S415" s="222" t="s">
        <v>166</v>
      </c>
      <c r="W415" s="222" t="s">
        <v>166</v>
      </c>
      <c r="AS415" s="222" t="s">
        <v>3454</v>
      </c>
      <c r="AT415" s="222">
        <v>420174</v>
      </c>
    </row>
    <row r="416" spans="1:46">
      <c r="A416" s="222">
        <v>420179</v>
      </c>
      <c r="B416" s="222" t="s">
        <v>470</v>
      </c>
      <c r="E416" s="222" t="s">
        <v>164</v>
      </c>
      <c r="I416" s="222" t="s">
        <v>164</v>
      </c>
      <c r="J416" s="222" t="s">
        <v>164</v>
      </c>
      <c r="L416" s="222" t="s">
        <v>166</v>
      </c>
      <c r="Q416" s="222" t="s">
        <v>166</v>
      </c>
      <c r="R416" s="222" t="s">
        <v>166</v>
      </c>
      <c r="W416" s="222" t="s">
        <v>164</v>
      </c>
      <c r="X416" s="222" t="s">
        <v>166</v>
      </c>
      <c r="AS416" s="222" t="s">
        <v>3454</v>
      </c>
      <c r="AT416" s="222">
        <v>420179</v>
      </c>
    </row>
    <row r="417" spans="1:46">
      <c r="A417" s="222">
        <v>420191</v>
      </c>
      <c r="B417" s="222" t="s">
        <v>470</v>
      </c>
      <c r="I417" s="222" t="s">
        <v>164</v>
      </c>
      <c r="O417" s="222" t="s">
        <v>164</v>
      </c>
      <c r="S417" s="222" t="s">
        <v>165</v>
      </c>
      <c r="W417" s="222" t="s">
        <v>164</v>
      </c>
      <c r="X417" s="222" t="s">
        <v>164</v>
      </c>
      <c r="AS417" s="222" t="s">
        <v>3454</v>
      </c>
      <c r="AT417" s="222">
        <v>420191</v>
      </c>
    </row>
    <row r="418" spans="1:46">
      <c r="A418" s="222">
        <v>420194</v>
      </c>
      <c r="B418" s="222" t="s">
        <v>470</v>
      </c>
      <c r="D418" s="222" t="s">
        <v>166</v>
      </c>
      <c r="H418" s="222" t="s">
        <v>164</v>
      </c>
      <c r="L418" s="222" t="s">
        <v>166</v>
      </c>
      <c r="N418" s="222" t="s">
        <v>166</v>
      </c>
      <c r="P418" s="222" t="s">
        <v>165</v>
      </c>
      <c r="R418" s="222" t="s">
        <v>165</v>
      </c>
      <c r="S418" s="222" t="s">
        <v>165</v>
      </c>
      <c r="T418" s="222" t="s">
        <v>165</v>
      </c>
      <c r="U418" s="222" t="s">
        <v>165</v>
      </c>
      <c r="V418" s="222" t="s">
        <v>165</v>
      </c>
      <c r="W418" s="222" t="s">
        <v>165</v>
      </c>
      <c r="X418" s="222" t="s">
        <v>165</v>
      </c>
      <c r="AS418" s="222" t="s">
        <v>3454</v>
      </c>
      <c r="AT418" s="222">
        <v>420194</v>
      </c>
    </row>
    <row r="419" spans="1:46">
      <c r="A419" s="222">
        <v>420201</v>
      </c>
      <c r="B419" s="222" t="s">
        <v>470</v>
      </c>
      <c r="L419" s="222" t="s">
        <v>166</v>
      </c>
      <c r="P419" s="222" t="s">
        <v>164</v>
      </c>
      <c r="Q419" s="222" t="s">
        <v>166</v>
      </c>
      <c r="R419" s="222" t="s">
        <v>165</v>
      </c>
      <c r="S419" s="222" t="s">
        <v>166</v>
      </c>
      <c r="T419" s="222" t="s">
        <v>165</v>
      </c>
      <c r="U419" s="222" t="s">
        <v>165</v>
      </c>
      <c r="V419" s="222" t="s">
        <v>165</v>
      </c>
      <c r="W419" s="222" t="s">
        <v>166</v>
      </c>
      <c r="X419" s="222" t="s">
        <v>165</v>
      </c>
      <c r="AS419" s="222" t="s">
        <v>3454</v>
      </c>
      <c r="AT419" s="222">
        <v>420201</v>
      </c>
    </row>
    <row r="420" spans="1:46">
      <c r="A420" s="222">
        <v>420202</v>
      </c>
      <c r="B420" s="222" t="s">
        <v>470</v>
      </c>
      <c r="F420" s="222" t="s">
        <v>165</v>
      </c>
      <c r="K420" s="222" t="s">
        <v>166</v>
      </c>
      <c r="L420" s="222" t="s">
        <v>166</v>
      </c>
      <c r="M420" s="222" t="s">
        <v>166</v>
      </c>
      <c r="O420" s="222" t="s">
        <v>164</v>
      </c>
      <c r="P420" s="222" t="s">
        <v>164</v>
      </c>
      <c r="R420" s="222" t="s">
        <v>166</v>
      </c>
      <c r="T420" s="222" t="s">
        <v>166</v>
      </c>
      <c r="U420" s="222" t="s">
        <v>164</v>
      </c>
      <c r="W420" s="222" t="s">
        <v>164</v>
      </c>
      <c r="AS420" s="222" t="s">
        <v>3454</v>
      </c>
      <c r="AT420" s="222">
        <v>420202</v>
      </c>
    </row>
    <row r="421" spans="1:46">
      <c r="A421" s="222">
        <v>420214</v>
      </c>
      <c r="B421" s="222" t="s">
        <v>470</v>
      </c>
      <c r="D421" s="222" t="s">
        <v>164</v>
      </c>
      <c r="I421" s="222" t="s">
        <v>164</v>
      </c>
      <c r="L421" s="222" t="s">
        <v>164</v>
      </c>
      <c r="N421" s="222" t="s">
        <v>165</v>
      </c>
      <c r="P421" s="222" t="s">
        <v>164</v>
      </c>
      <c r="Q421" s="222" t="s">
        <v>164</v>
      </c>
      <c r="R421" s="222" t="s">
        <v>166</v>
      </c>
      <c r="T421" s="222" t="s">
        <v>166</v>
      </c>
      <c r="W421" s="222" t="s">
        <v>166</v>
      </c>
      <c r="X421" s="222" t="s">
        <v>164</v>
      </c>
      <c r="AS421" s="222" t="s">
        <v>3454</v>
      </c>
      <c r="AT421" s="222">
        <v>420214</v>
      </c>
    </row>
    <row r="422" spans="1:46">
      <c r="A422" s="222">
        <v>420216</v>
      </c>
      <c r="B422" s="222" t="s">
        <v>470</v>
      </c>
      <c r="K422" s="222" t="s">
        <v>164</v>
      </c>
      <c r="L422" s="222" t="s">
        <v>166</v>
      </c>
      <c r="Q422" s="222" t="s">
        <v>166</v>
      </c>
      <c r="R422" s="222" t="s">
        <v>165</v>
      </c>
      <c r="T422" s="222" t="s">
        <v>166</v>
      </c>
      <c r="V422" s="222" t="s">
        <v>165</v>
      </c>
      <c r="W422" s="222" t="s">
        <v>165</v>
      </c>
      <c r="AS422" s="222" t="s">
        <v>3454</v>
      </c>
      <c r="AT422" s="222">
        <v>420216</v>
      </c>
    </row>
    <row r="423" spans="1:46">
      <c r="A423" s="222">
        <v>420230</v>
      </c>
      <c r="B423" s="222" t="s">
        <v>470</v>
      </c>
      <c r="F423" s="222" t="s">
        <v>164</v>
      </c>
      <c r="P423" s="222" t="s">
        <v>166</v>
      </c>
      <c r="Q423" s="222" t="s">
        <v>166</v>
      </c>
      <c r="R423" s="222" t="s">
        <v>165</v>
      </c>
      <c r="T423" s="222" t="s">
        <v>165</v>
      </c>
      <c r="U423" s="222" t="s">
        <v>165</v>
      </c>
      <c r="V423" s="222" t="s">
        <v>165</v>
      </c>
      <c r="W423" s="222" t="s">
        <v>165</v>
      </c>
      <c r="X423" s="222" t="s">
        <v>165</v>
      </c>
      <c r="AS423" s="222" t="s">
        <v>3454</v>
      </c>
      <c r="AT423" s="222">
        <v>420230</v>
      </c>
    </row>
    <row r="424" spans="1:46">
      <c r="A424" s="222">
        <v>420241</v>
      </c>
      <c r="B424" s="222" t="s">
        <v>470</v>
      </c>
      <c r="N424" s="222" t="s">
        <v>165</v>
      </c>
      <c r="P424" s="222" t="s">
        <v>165</v>
      </c>
      <c r="Q424" s="222" t="s">
        <v>166</v>
      </c>
      <c r="V424" s="222" t="s">
        <v>166</v>
      </c>
      <c r="X424" s="222" t="s">
        <v>165</v>
      </c>
      <c r="AS424" s="222" t="s">
        <v>3454</v>
      </c>
      <c r="AT424" s="222">
        <v>420241</v>
      </c>
    </row>
    <row r="425" spans="1:46">
      <c r="A425" s="222">
        <v>420242</v>
      </c>
      <c r="B425" s="222" t="s">
        <v>470</v>
      </c>
      <c r="J425" s="222" t="s">
        <v>164</v>
      </c>
      <c r="L425" s="222" t="s">
        <v>166</v>
      </c>
      <c r="N425" s="222" t="s">
        <v>164</v>
      </c>
      <c r="P425" s="222" t="s">
        <v>164</v>
      </c>
      <c r="R425" s="222" t="s">
        <v>165</v>
      </c>
      <c r="T425" s="222" t="s">
        <v>165</v>
      </c>
      <c r="U425" s="222" t="s">
        <v>165</v>
      </c>
      <c r="W425" s="222" t="s">
        <v>164</v>
      </c>
      <c r="AS425" s="222" t="s">
        <v>3454</v>
      </c>
      <c r="AT425" s="222">
        <v>420242</v>
      </c>
    </row>
    <row r="426" spans="1:46">
      <c r="A426" s="222">
        <v>420245</v>
      </c>
      <c r="B426" s="222" t="s">
        <v>470</v>
      </c>
      <c r="D426" s="222" t="s">
        <v>164</v>
      </c>
      <c r="L426" s="222" t="s">
        <v>166</v>
      </c>
      <c r="N426" s="222" t="s">
        <v>166</v>
      </c>
      <c r="R426" s="222" t="s">
        <v>164</v>
      </c>
      <c r="S426" s="222" t="s">
        <v>166</v>
      </c>
      <c r="T426" s="222" t="s">
        <v>165</v>
      </c>
      <c r="V426" s="222" t="s">
        <v>165</v>
      </c>
      <c r="W426" s="222" t="s">
        <v>165</v>
      </c>
      <c r="X426" s="222" t="s">
        <v>165</v>
      </c>
      <c r="AS426" s="222" t="s">
        <v>3454</v>
      </c>
      <c r="AT426" s="222">
        <v>420245</v>
      </c>
    </row>
    <row r="427" spans="1:46">
      <c r="A427" s="222">
        <v>420251</v>
      </c>
      <c r="B427" s="222" t="s">
        <v>470</v>
      </c>
      <c r="L427" s="222" t="s">
        <v>166</v>
      </c>
      <c r="M427" s="222" t="s">
        <v>164</v>
      </c>
      <c r="N427" s="222" t="s">
        <v>164</v>
      </c>
      <c r="R427" s="222" t="s">
        <v>166</v>
      </c>
      <c r="T427" s="222" t="s">
        <v>166</v>
      </c>
      <c r="U427" s="222" t="s">
        <v>165</v>
      </c>
      <c r="V427" s="222" t="s">
        <v>165</v>
      </c>
      <c r="W427" s="222" t="s">
        <v>165</v>
      </c>
      <c r="X427" s="222" t="s">
        <v>165</v>
      </c>
      <c r="AS427" s="222" t="s">
        <v>3454</v>
      </c>
      <c r="AT427" s="222">
        <v>420251</v>
      </c>
    </row>
    <row r="428" spans="1:46">
      <c r="A428" s="222">
        <v>420274</v>
      </c>
      <c r="B428" s="222" t="s">
        <v>470</v>
      </c>
      <c r="J428" s="222" t="s">
        <v>164</v>
      </c>
      <c r="M428" s="222" t="s">
        <v>164</v>
      </c>
      <c r="O428" s="222" t="s">
        <v>164</v>
      </c>
      <c r="P428" s="222" t="s">
        <v>164</v>
      </c>
      <c r="R428" s="222" t="s">
        <v>164</v>
      </c>
      <c r="S428" s="222" t="s">
        <v>164</v>
      </c>
      <c r="W428" s="222" t="s">
        <v>166</v>
      </c>
      <c r="AS428" s="222" t="s">
        <v>3454</v>
      </c>
      <c r="AT428" s="222">
        <v>420274</v>
      </c>
    </row>
    <row r="429" spans="1:46">
      <c r="A429" s="222">
        <v>420277</v>
      </c>
      <c r="B429" s="222" t="s">
        <v>470</v>
      </c>
      <c r="H429" s="222" t="s">
        <v>164</v>
      </c>
      <c r="K429" s="222" t="s">
        <v>164</v>
      </c>
      <c r="L429" s="222" t="s">
        <v>165</v>
      </c>
      <c r="R429" s="222" t="s">
        <v>165</v>
      </c>
      <c r="S429" s="222" t="s">
        <v>166</v>
      </c>
      <c r="U429" s="222" t="s">
        <v>164</v>
      </c>
      <c r="AS429" s="222" t="s">
        <v>3454</v>
      </c>
      <c r="AT429" s="222">
        <v>420277</v>
      </c>
    </row>
    <row r="430" spans="1:46">
      <c r="A430" s="222">
        <v>420283</v>
      </c>
      <c r="B430" s="222" t="s">
        <v>470</v>
      </c>
      <c r="C430" s="222" t="s">
        <v>164</v>
      </c>
      <c r="G430" s="222" t="s">
        <v>164</v>
      </c>
      <c r="L430" s="222" t="s">
        <v>165</v>
      </c>
      <c r="M430" s="222" t="s">
        <v>166</v>
      </c>
      <c r="N430" s="222" t="s">
        <v>166</v>
      </c>
      <c r="Q430" s="222" t="s">
        <v>165</v>
      </c>
      <c r="R430" s="222" t="s">
        <v>165</v>
      </c>
      <c r="S430" s="222" t="s">
        <v>165</v>
      </c>
      <c r="T430" s="222" t="s">
        <v>165</v>
      </c>
      <c r="U430" s="222" t="s">
        <v>165</v>
      </c>
      <c r="V430" s="222" t="s">
        <v>165</v>
      </c>
      <c r="W430" s="222" t="s">
        <v>165</v>
      </c>
      <c r="X430" s="222" t="s">
        <v>165</v>
      </c>
      <c r="AS430" s="222" t="s">
        <v>3454</v>
      </c>
      <c r="AT430" s="222">
        <v>420283</v>
      </c>
    </row>
    <row r="431" spans="1:46">
      <c r="A431" s="222">
        <v>420284</v>
      </c>
      <c r="B431" s="222" t="s">
        <v>470</v>
      </c>
      <c r="D431" s="222" t="s">
        <v>166</v>
      </c>
      <c r="H431" s="222" t="s">
        <v>164</v>
      </c>
      <c r="L431" s="222" t="s">
        <v>165</v>
      </c>
      <c r="O431" s="222" t="s">
        <v>164</v>
      </c>
      <c r="R431" s="222" t="s">
        <v>165</v>
      </c>
      <c r="S431" s="222" t="s">
        <v>166</v>
      </c>
      <c r="T431" s="222" t="s">
        <v>165</v>
      </c>
      <c r="U431" s="222" t="s">
        <v>165</v>
      </c>
      <c r="X431" s="222" t="s">
        <v>165</v>
      </c>
      <c r="AS431" s="222" t="s">
        <v>3454</v>
      </c>
      <c r="AT431" s="222">
        <v>420284</v>
      </c>
    </row>
    <row r="432" spans="1:46">
      <c r="A432" s="222">
        <v>420285</v>
      </c>
      <c r="B432" s="222" t="s">
        <v>470</v>
      </c>
      <c r="H432" s="222" t="s">
        <v>164</v>
      </c>
      <c r="I432" s="222" t="s">
        <v>164</v>
      </c>
      <c r="L432" s="222" t="s">
        <v>165</v>
      </c>
      <c r="N432" s="222" t="s">
        <v>164</v>
      </c>
      <c r="P432" s="222" t="s">
        <v>164</v>
      </c>
      <c r="Q432" s="222" t="s">
        <v>166</v>
      </c>
      <c r="R432" s="222" t="s">
        <v>165</v>
      </c>
      <c r="S432" s="222" t="s">
        <v>166</v>
      </c>
      <c r="T432" s="222" t="s">
        <v>165</v>
      </c>
      <c r="U432" s="222" t="s">
        <v>166</v>
      </c>
      <c r="V432" s="222" t="s">
        <v>165</v>
      </c>
      <c r="W432" s="222" t="s">
        <v>166</v>
      </c>
      <c r="X432" s="222" t="s">
        <v>165</v>
      </c>
      <c r="AS432" s="222" t="s">
        <v>3454</v>
      </c>
      <c r="AT432" s="222">
        <v>420285</v>
      </c>
    </row>
    <row r="433" spans="1:46">
      <c r="A433" s="222">
        <v>420304</v>
      </c>
      <c r="B433" s="222" t="s">
        <v>470</v>
      </c>
      <c r="E433" s="222" t="s">
        <v>166</v>
      </c>
      <c r="G433" s="222" t="s">
        <v>166</v>
      </c>
      <c r="K433" s="222" t="s">
        <v>166</v>
      </c>
      <c r="L433" s="222" t="s">
        <v>165</v>
      </c>
      <c r="N433" s="222" t="s">
        <v>165</v>
      </c>
      <c r="O433" s="222" t="s">
        <v>166</v>
      </c>
      <c r="P433" s="222" t="s">
        <v>165</v>
      </c>
      <c r="Q433" s="222" t="s">
        <v>165</v>
      </c>
      <c r="R433" s="222" t="s">
        <v>165</v>
      </c>
      <c r="S433" s="222" t="s">
        <v>166</v>
      </c>
      <c r="T433" s="222" t="s">
        <v>165</v>
      </c>
      <c r="U433" s="222" t="s">
        <v>165</v>
      </c>
      <c r="V433" s="222" t="s">
        <v>165</v>
      </c>
      <c r="W433" s="222" t="s">
        <v>165</v>
      </c>
      <c r="X433" s="222" t="s">
        <v>165</v>
      </c>
      <c r="AS433" s="222" t="s">
        <v>3454</v>
      </c>
      <c r="AT433" s="222">
        <v>420304</v>
      </c>
    </row>
    <row r="434" spans="1:46">
      <c r="A434" s="222">
        <v>420318</v>
      </c>
      <c r="B434" s="222" t="s">
        <v>470</v>
      </c>
      <c r="J434" s="222" t="s">
        <v>164</v>
      </c>
      <c r="K434" s="222" t="s">
        <v>164</v>
      </c>
      <c r="L434" s="222" t="s">
        <v>166</v>
      </c>
      <c r="M434" s="222" t="s">
        <v>164</v>
      </c>
      <c r="O434" s="222" t="s">
        <v>165</v>
      </c>
      <c r="P434" s="222" t="s">
        <v>165</v>
      </c>
      <c r="R434" s="222" t="s">
        <v>165</v>
      </c>
      <c r="U434" s="222" t="s">
        <v>165</v>
      </c>
      <c r="V434" s="222" t="s">
        <v>165</v>
      </c>
      <c r="W434" s="222" t="s">
        <v>165</v>
      </c>
      <c r="X434" s="222" t="s">
        <v>165</v>
      </c>
      <c r="AS434" s="222" t="s">
        <v>3454</v>
      </c>
      <c r="AT434" s="222">
        <v>420318</v>
      </c>
    </row>
    <row r="435" spans="1:46">
      <c r="A435" s="222">
        <v>420322</v>
      </c>
      <c r="B435" s="222" t="s">
        <v>470</v>
      </c>
      <c r="D435" s="222" t="s">
        <v>164</v>
      </c>
      <c r="H435" s="222" t="s">
        <v>164</v>
      </c>
      <c r="K435" s="222" t="s">
        <v>164</v>
      </c>
      <c r="L435" s="222" t="s">
        <v>166</v>
      </c>
      <c r="P435" s="222" t="s">
        <v>166</v>
      </c>
      <c r="R435" s="222" t="s">
        <v>165</v>
      </c>
      <c r="W435" s="222" t="s">
        <v>166</v>
      </c>
      <c r="AS435" s="222" t="s">
        <v>3454</v>
      </c>
      <c r="AT435" s="222">
        <v>420322</v>
      </c>
    </row>
    <row r="436" spans="1:46">
      <c r="A436" s="222">
        <v>420324</v>
      </c>
      <c r="B436" s="222" t="s">
        <v>470</v>
      </c>
      <c r="D436" s="222" t="s">
        <v>164</v>
      </c>
      <c r="G436" s="222" t="s">
        <v>166</v>
      </c>
      <c r="L436" s="222" t="s">
        <v>166</v>
      </c>
      <c r="M436" s="222" t="s">
        <v>164</v>
      </c>
      <c r="N436" s="222" t="s">
        <v>166</v>
      </c>
      <c r="O436" s="222" t="s">
        <v>166</v>
      </c>
      <c r="P436" s="222" t="s">
        <v>166</v>
      </c>
      <c r="R436" s="222" t="s">
        <v>165</v>
      </c>
      <c r="S436" s="222" t="s">
        <v>166</v>
      </c>
      <c r="T436" s="222" t="s">
        <v>165</v>
      </c>
      <c r="U436" s="222" t="s">
        <v>165</v>
      </c>
      <c r="V436" s="222" t="s">
        <v>165</v>
      </c>
      <c r="W436" s="222" t="s">
        <v>165</v>
      </c>
      <c r="X436" s="222" t="s">
        <v>165</v>
      </c>
      <c r="AS436" s="222" t="s">
        <v>3454</v>
      </c>
      <c r="AT436" s="222">
        <v>420324</v>
      </c>
    </row>
    <row r="437" spans="1:46">
      <c r="A437" s="222">
        <v>420334</v>
      </c>
      <c r="B437" s="222" t="s">
        <v>470</v>
      </c>
      <c r="D437" s="222" t="s">
        <v>164</v>
      </c>
      <c r="G437" s="222" t="s">
        <v>165</v>
      </c>
      <c r="I437" s="222" t="s">
        <v>165</v>
      </c>
      <c r="L437" s="222" t="s">
        <v>165</v>
      </c>
      <c r="N437" s="222" t="s">
        <v>166</v>
      </c>
      <c r="R437" s="222" t="s">
        <v>165</v>
      </c>
      <c r="T437" s="222" t="s">
        <v>165</v>
      </c>
      <c r="W437" s="222" t="s">
        <v>165</v>
      </c>
      <c r="X437" s="222" t="s">
        <v>166</v>
      </c>
      <c r="AS437" s="222" t="s">
        <v>3454</v>
      </c>
      <c r="AT437" s="222">
        <v>420334</v>
      </c>
    </row>
    <row r="438" spans="1:46">
      <c r="A438" s="222">
        <v>420342</v>
      </c>
      <c r="B438" s="222" t="s">
        <v>470</v>
      </c>
      <c r="F438" s="222" t="s">
        <v>164</v>
      </c>
      <c r="K438" s="222" t="s">
        <v>164</v>
      </c>
      <c r="L438" s="222" t="s">
        <v>165</v>
      </c>
      <c r="Q438" s="222" t="s">
        <v>164</v>
      </c>
      <c r="R438" s="222" t="s">
        <v>166</v>
      </c>
      <c r="AS438" s="222" t="s">
        <v>3454</v>
      </c>
      <c r="AT438" s="222">
        <v>420342</v>
      </c>
    </row>
    <row r="439" spans="1:46">
      <c r="A439" s="222">
        <v>420346</v>
      </c>
      <c r="B439" s="222" t="s">
        <v>470</v>
      </c>
      <c r="H439" s="222" t="s">
        <v>165</v>
      </c>
      <c r="L439" s="222" t="s">
        <v>165</v>
      </c>
      <c r="N439" s="222" t="s">
        <v>166</v>
      </c>
      <c r="O439" s="222" t="s">
        <v>166</v>
      </c>
      <c r="P439" s="222" t="s">
        <v>166</v>
      </c>
      <c r="Q439" s="222" t="s">
        <v>166</v>
      </c>
      <c r="R439" s="222" t="s">
        <v>165</v>
      </c>
      <c r="S439" s="222" t="s">
        <v>165</v>
      </c>
      <c r="T439" s="222" t="s">
        <v>165</v>
      </c>
      <c r="U439" s="222" t="s">
        <v>165</v>
      </c>
      <c r="V439" s="222" t="s">
        <v>165</v>
      </c>
      <c r="W439" s="222" t="s">
        <v>165</v>
      </c>
      <c r="X439" s="222" t="s">
        <v>165</v>
      </c>
      <c r="AS439" s="222" t="s">
        <v>3454</v>
      </c>
      <c r="AT439" s="222">
        <v>420346</v>
      </c>
    </row>
    <row r="440" spans="1:46">
      <c r="A440" s="222">
        <v>420349</v>
      </c>
      <c r="B440" s="222" t="s">
        <v>470</v>
      </c>
      <c r="G440" s="222" t="s">
        <v>166</v>
      </c>
      <c r="H440" s="222" t="s">
        <v>164</v>
      </c>
      <c r="L440" s="222" t="s">
        <v>165</v>
      </c>
      <c r="O440" s="222" t="s">
        <v>166</v>
      </c>
      <c r="Q440" s="222" t="s">
        <v>166</v>
      </c>
      <c r="R440" s="222" t="s">
        <v>165</v>
      </c>
      <c r="S440" s="222" t="s">
        <v>165</v>
      </c>
      <c r="T440" s="222" t="s">
        <v>165</v>
      </c>
      <c r="W440" s="222" t="s">
        <v>166</v>
      </c>
      <c r="X440" s="222" t="s">
        <v>166</v>
      </c>
      <c r="AS440" s="222" t="s">
        <v>3454</v>
      </c>
      <c r="AT440" s="222">
        <v>420349</v>
      </c>
    </row>
    <row r="441" spans="1:46">
      <c r="A441" s="222">
        <v>420350</v>
      </c>
      <c r="B441" s="222" t="s">
        <v>470</v>
      </c>
      <c r="H441" s="222" t="s">
        <v>164</v>
      </c>
      <c r="K441" s="222" t="s">
        <v>166</v>
      </c>
      <c r="M441" s="222" t="s">
        <v>164</v>
      </c>
      <c r="R441" s="222" t="s">
        <v>166</v>
      </c>
      <c r="S441" s="222" t="s">
        <v>166</v>
      </c>
      <c r="T441" s="222" t="s">
        <v>165</v>
      </c>
      <c r="AS441" s="222" t="s">
        <v>3454</v>
      </c>
      <c r="AT441" s="222">
        <v>420350</v>
      </c>
    </row>
    <row r="442" spans="1:46">
      <c r="A442" s="222">
        <v>420358</v>
      </c>
      <c r="B442" s="222" t="s">
        <v>470</v>
      </c>
      <c r="F442" s="222" t="s">
        <v>164</v>
      </c>
      <c r="H442" s="222" t="s">
        <v>164</v>
      </c>
      <c r="L442" s="222" t="s">
        <v>165</v>
      </c>
      <c r="N442" s="222" t="s">
        <v>166</v>
      </c>
      <c r="O442" s="222" t="s">
        <v>166</v>
      </c>
      <c r="Q442" s="222" t="s">
        <v>166</v>
      </c>
      <c r="S442" s="222" t="s">
        <v>166</v>
      </c>
      <c r="T442" s="222" t="s">
        <v>166</v>
      </c>
      <c r="W442" s="222" t="s">
        <v>165</v>
      </c>
      <c r="X442" s="222" t="s">
        <v>166</v>
      </c>
      <c r="AS442" s="222" t="s">
        <v>3454</v>
      </c>
      <c r="AT442" s="222">
        <v>420358</v>
      </c>
    </row>
    <row r="443" spans="1:46">
      <c r="A443" s="222">
        <v>420360</v>
      </c>
      <c r="B443" s="222" t="s">
        <v>470</v>
      </c>
      <c r="I443" s="222" t="s">
        <v>164</v>
      </c>
      <c r="J443" s="222" t="s">
        <v>164</v>
      </c>
      <c r="K443" s="222" t="s">
        <v>164</v>
      </c>
      <c r="O443" s="222" t="s">
        <v>166</v>
      </c>
      <c r="R443" s="222" t="s">
        <v>166</v>
      </c>
      <c r="S443" s="222" t="s">
        <v>165</v>
      </c>
      <c r="T443" s="222" t="s">
        <v>166</v>
      </c>
      <c r="W443" s="222" t="s">
        <v>165</v>
      </c>
      <c r="AS443" s="222" t="s">
        <v>3454</v>
      </c>
      <c r="AT443" s="222">
        <v>420360</v>
      </c>
    </row>
    <row r="444" spans="1:46">
      <c r="A444" s="222">
        <v>420370</v>
      </c>
      <c r="B444" s="222" t="s">
        <v>470</v>
      </c>
      <c r="C444" s="222" t="s">
        <v>164</v>
      </c>
      <c r="L444" s="222" t="s">
        <v>166</v>
      </c>
      <c r="P444" s="222" t="s">
        <v>165</v>
      </c>
      <c r="Q444" s="222" t="s">
        <v>165</v>
      </c>
      <c r="R444" s="222" t="s">
        <v>165</v>
      </c>
      <c r="S444" s="222" t="s">
        <v>165</v>
      </c>
      <c r="T444" s="222" t="s">
        <v>165</v>
      </c>
      <c r="U444" s="222" t="s">
        <v>165</v>
      </c>
      <c r="V444" s="222" t="s">
        <v>165</v>
      </c>
      <c r="W444" s="222" t="s">
        <v>165</v>
      </c>
      <c r="X444" s="222" t="s">
        <v>165</v>
      </c>
      <c r="AS444" s="222" t="s">
        <v>3454</v>
      </c>
      <c r="AT444" s="222">
        <v>420370</v>
      </c>
    </row>
    <row r="445" spans="1:46">
      <c r="A445" s="222">
        <v>420376</v>
      </c>
      <c r="B445" s="222" t="s">
        <v>470</v>
      </c>
      <c r="F445" s="222" t="s">
        <v>164</v>
      </c>
      <c r="I445" s="222" t="s">
        <v>164</v>
      </c>
      <c r="K445" s="222" t="s">
        <v>164</v>
      </c>
      <c r="P445" s="222" t="s">
        <v>164</v>
      </c>
      <c r="R445" s="222" t="s">
        <v>164</v>
      </c>
      <c r="T445" s="222" t="s">
        <v>166</v>
      </c>
      <c r="W445" s="222" t="s">
        <v>166</v>
      </c>
      <c r="AS445" s="222" t="s">
        <v>3454</v>
      </c>
      <c r="AT445" s="222">
        <v>420376</v>
      </c>
    </row>
    <row r="446" spans="1:46">
      <c r="A446" s="222">
        <v>420380</v>
      </c>
      <c r="B446" s="222" t="s">
        <v>470</v>
      </c>
      <c r="G446" s="222" t="s">
        <v>166</v>
      </c>
      <c r="L446" s="222" t="s">
        <v>165</v>
      </c>
      <c r="M446" s="222" t="s">
        <v>165</v>
      </c>
      <c r="N446" s="222" t="s">
        <v>165</v>
      </c>
      <c r="Q446" s="222" t="s">
        <v>165</v>
      </c>
      <c r="R446" s="222" t="s">
        <v>165</v>
      </c>
      <c r="S446" s="222" t="s">
        <v>165</v>
      </c>
      <c r="T446" s="222" t="s">
        <v>165</v>
      </c>
      <c r="U446" s="222" t="s">
        <v>166</v>
      </c>
      <c r="V446" s="222" t="s">
        <v>166</v>
      </c>
      <c r="W446" s="222" t="s">
        <v>165</v>
      </c>
      <c r="X446" s="222" t="s">
        <v>165</v>
      </c>
      <c r="AS446" s="222" t="s">
        <v>3454</v>
      </c>
      <c r="AT446" s="222">
        <v>420380</v>
      </c>
    </row>
    <row r="447" spans="1:46">
      <c r="A447" s="222">
        <v>420383</v>
      </c>
      <c r="B447" s="222" t="s">
        <v>470</v>
      </c>
      <c r="H447" s="222" t="s">
        <v>164</v>
      </c>
      <c r="L447" s="222" t="s">
        <v>165</v>
      </c>
      <c r="O447" s="222" t="s">
        <v>166</v>
      </c>
      <c r="Q447" s="222" t="s">
        <v>166</v>
      </c>
      <c r="R447" s="222" t="s">
        <v>165</v>
      </c>
      <c r="S447" s="222" t="s">
        <v>165</v>
      </c>
      <c r="T447" s="222" t="s">
        <v>164</v>
      </c>
      <c r="V447" s="222" t="s">
        <v>166</v>
      </c>
      <c r="X447" s="222" t="s">
        <v>164</v>
      </c>
      <c r="AS447" s="222" t="s">
        <v>3454</v>
      </c>
      <c r="AT447" s="222">
        <v>420383</v>
      </c>
    </row>
    <row r="448" spans="1:46">
      <c r="A448" s="222">
        <v>420384</v>
      </c>
      <c r="B448" s="222" t="s">
        <v>470</v>
      </c>
      <c r="G448" s="222" t="s">
        <v>164</v>
      </c>
      <c r="J448" s="222" t="s">
        <v>165</v>
      </c>
      <c r="L448" s="222" t="s">
        <v>166</v>
      </c>
      <c r="M448" s="222" t="s">
        <v>165</v>
      </c>
      <c r="T448" s="222" t="s">
        <v>166</v>
      </c>
      <c r="W448" s="222" t="s">
        <v>166</v>
      </c>
      <c r="X448" s="222" t="s">
        <v>166</v>
      </c>
      <c r="AS448" s="222" t="s">
        <v>3454</v>
      </c>
      <c r="AT448" s="222">
        <v>420384</v>
      </c>
    </row>
    <row r="449" spans="1:46">
      <c r="A449" s="222">
        <v>420393</v>
      </c>
      <c r="B449" s="222" t="s">
        <v>470</v>
      </c>
      <c r="G449" s="222" t="s">
        <v>165</v>
      </c>
      <c r="L449" s="222" t="s">
        <v>165</v>
      </c>
      <c r="N449" s="222" t="s">
        <v>164</v>
      </c>
      <c r="O449" s="222" t="s">
        <v>164</v>
      </c>
      <c r="P449" s="222" t="s">
        <v>165</v>
      </c>
      <c r="Q449" s="222" t="s">
        <v>165</v>
      </c>
      <c r="R449" s="222" t="s">
        <v>165</v>
      </c>
      <c r="T449" s="222" t="s">
        <v>166</v>
      </c>
      <c r="U449" s="222" t="s">
        <v>165</v>
      </c>
      <c r="V449" s="222" t="s">
        <v>165</v>
      </c>
      <c r="W449" s="222" t="s">
        <v>166</v>
      </c>
      <c r="AS449" s="222" t="s">
        <v>3454</v>
      </c>
      <c r="AT449" s="222">
        <v>420393</v>
      </c>
    </row>
    <row r="450" spans="1:46">
      <c r="A450" s="222">
        <v>420440</v>
      </c>
      <c r="B450" s="222" t="s">
        <v>470</v>
      </c>
      <c r="C450" s="222" t="s">
        <v>164</v>
      </c>
      <c r="I450" s="222" t="s">
        <v>164</v>
      </c>
      <c r="J450" s="222" t="s">
        <v>164</v>
      </c>
      <c r="L450" s="222" t="s">
        <v>165</v>
      </c>
      <c r="O450" s="222" t="s">
        <v>166</v>
      </c>
      <c r="P450" s="222" t="s">
        <v>166</v>
      </c>
      <c r="Q450" s="222" t="s">
        <v>166</v>
      </c>
      <c r="R450" s="222" t="s">
        <v>165</v>
      </c>
      <c r="S450" s="222" t="s">
        <v>165</v>
      </c>
      <c r="V450" s="222" t="s">
        <v>166</v>
      </c>
      <c r="W450" s="222" t="s">
        <v>166</v>
      </c>
      <c r="X450" s="222" t="s">
        <v>165</v>
      </c>
      <c r="AS450" s="222" t="s">
        <v>3454</v>
      </c>
      <c r="AT450" s="222">
        <v>420440</v>
      </c>
    </row>
    <row r="451" spans="1:46">
      <c r="A451" s="222">
        <v>420442</v>
      </c>
      <c r="B451" s="222" t="s">
        <v>470</v>
      </c>
      <c r="E451" s="222" t="s">
        <v>164</v>
      </c>
      <c r="I451" s="222" t="s">
        <v>164</v>
      </c>
      <c r="L451" s="222" t="s">
        <v>165</v>
      </c>
      <c r="M451" s="222" t="s">
        <v>164</v>
      </c>
      <c r="O451" s="222" t="s">
        <v>166</v>
      </c>
      <c r="P451" s="222" t="s">
        <v>166</v>
      </c>
      <c r="Q451" s="222" t="s">
        <v>165</v>
      </c>
      <c r="R451" s="222" t="s">
        <v>165</v>
      </c>
      <c r="T451" s="222" t="s">
        <v>165</v>
      </c>
      <c r="U451" s="222" t="s">
        <v>165</v>
      </c>
      <c r="V451" s="222" t="s">
        <v>165</v>
      </c>
      <c r="W451" s="222" t="s">
        <v>165</v>
      </c>
      <c r="X451" s="222" t="s">
        <v>165</v>
      </c>
      <c r="AS451" s="222" t="s">
        <v>3453</v>
      </c>
      <c r="AT451" s="222">
        <v>420442</v>
      </c>
    </row>
    <row r="452" spans="1:46">
      <c r="A452" s="222">
        <v>420455</v>
      </c>
      <c r="B452" s="222" t="s">
        <v>470</v>
      </c>
      <c r="H452" s="222" t="s">
        <v>164</v>
      </c>
      <c r="N452" s="222" t="s">
        <v>164</v>
      </c>
      <c r="O452" s="222" t="s">
        <v>164</v>
      </c>
      <c r="R452" s="222" t="s">
        <v>165</v>
      </c>
      <c r="S452" s="222" t="s">
        <v>164</v>
      </c>
      <c r="U452" s="222" t="s">
        <v>164</v>
      </c>
      <c r="W452" s="222" t="s">
        <v>164</v>
      </c>
      <c r="AS452" s="222" t="s">
        <v>3454</v>
      </c>
      <c r="AT452" s="222">
        <v>420455</v>
      </c>
    </row>
    <row r="453" spans="1:46">
      <c r="A453" s="222">
        <v>420460</v>
      </c>
      <c r="B453" s="222" t="s">
        <v>470</v>
      </c>
      <c r="L453" s="222" t="s">
        <v>164</v>
      </c>
      <c r="Q453" s="222" t="s">
        <v>164</v>
      </c>
      <c r="R453" s="222" t="s">
        <v>166</v>
      </c>
      <c r="T453" s="222" t="s">
        <v>164</v>
      </c>
      <c r="X453" s="222" t="s">
        <v>164</v>
      </c>
      <c r="AS453" s="222" t="s">
        <v>3454</v>
      </c>
      <c r="AT453" s="222">
        <v>420460</v>
      </c>
    </row>
    <row r="454" spans="1:46">
      <c r="A454" s="222">
        <v>420491</v>
      </c>
      <c r="B454" s="222" t="s">
        <v>470</v>
      </c>
      <c r="H454" s="222" t="s">
        <v>164</v>
      </c>
      <c r="J454" s="222" t="s">
        <v>166</v>
      </c>
      <c r="M454" s="222" t="s">
        <v>164</v>
      </c>
      <c r="N454" s="222" t="s">
        <v>166</v>
      </c>
      <c r="O454" s="222" t="s">
        <v>166</v>
      </c>
      <c r="R454" s="222" t="s">
        <v>165</v>
      </c>
      <c r="S454" s="222" t="s">
        <v>165</v>
      </c>
      <c r="T454" s="222" t="s">
        <v>165</v>
      </c>
      <c r="U454" s="222" t="s">
        <v>165</v>
      </c>
      <c r="W454" s="222" t="s">
        <v>165</v>
      </c>
      <c r="AS454" s="222" t="s">
        <v>3454</v>
      </c>
      <c r="AT454" s="222">
        <v>420491</v>
      </c>
    </row>
    <row r="455" spans="1:46">
      <c r="A455" s="222">
        <v>420492</v>
      </c>
      <c r="B455" s="222" t="s">
        <v>470</v>
      </c>
      <c r="H455" s="222" t="s">
        <v>164</v>
      </c>
      <c r="J455" s="222" t="s">
        <v>166</v>
      </c>
      <c r="L455" s="222" t="s">
        <v>165</v>
      </c>
      <c r="N455" s="222" t="s">
        <v>165</v>
      </c>
      <c r="O455" s="222" t="s">
        <v>165</v>
      </c>
      <c r="R455" s="222" t="s">
        <v>165</v>
      </c>
      <c r="S455" s="222" t="s">
        <v>165</v>
      </c>
      <c r="T455" s="222" t="s">
        <v>165</v>
      </c>
      <c r="U455" s="222" t="s">
        <v>165</v>
      </c>
      <c r="W455" s="222" t="s">
        <v>165</v>
      </c>
      <c r="AS455" s="222" t="s">
        <v>3454</v>
      </c>
      <c r="AT455" s="222">
        <v>420492</v>
      </c>
    </row>
    <row r="456" spans="1:46">
      <c r="A456" s="222">
        <v>420496</v>
      </c>
      <c r="B456" s="222" t="s">
        <v>470</v>
      </c>
      <c r="G456" s="222" t="s">
        <v>164</v>
      </c>
      <c r="J456" s="222" t="s">
        <v>166</v>
      </c>
      <c r="L456" s="222" t="s">
        <v>165</v>
      </c>
      <c r="M456" s="222" t="s">
        <v>166</v>
      </c>
      <c r="N456" s="222" t="s">
        <v>165</v>
      </c>
      <c r="O456" s="222" t="s">
        <v>164</v>
      </c>
      <c r="P456" s="222" t="s">
        <v>165</v>
      </c>
      <c r="Q456" s="222" t="s">
        <v>165</v>
      </c>
      <c r="R456" s="222" t="s">
        <v>165</v>
      </c>
      <c r="T456" s="222" t="s">
        <v>165</v>
      </c>
      <c r="U456" s="222" t="s">
        <v>165</v>
      </c>
      <c r="V456" s="222" t="s">
        <v>165</v>
      </c>
      <c r="X456" s="222" t="s">
        <v>165</v>
      </c>
      <c r="AS456" s="222" t="s">
        <v>3454</v>
      </c>
      <c r="AT456" s="222">
        <v>420496</v>
      </c>
    </row>
    <row r="457" spans="1:46">
      <c r="A457" s="222">
        <v>420503</v>
      </c>
      <c r="B457" s="222" t="s">
        <v>470</v>
      </c>
      <c r="G457" s="222" t="s">
        <v>164</v>
      </c>
      <c r="J457" s="222" t="s">
        <v>164</v>
      </c>
      <c r="L457" s="222" t="s">
        <v>164</v>
      </c>
      <c r="M457" s="222" t="s">
        <v>166</v>
      </c>
      <c r="N457" s="222" t="s">
        <v>165</v>
      </c>
      <c r="O457" s="222" t="s">
        <v>165</v>
      </c>
      <c r="P457" s="222" t="s">
        <v>165</v>
      </c>
      <c r="Q457" s="222" t="s">
        <v>165</v>
      </c>
      <c r="R457" s="222" t="s">
        <v>165</v>
      </c>
      <c r="S457" s="222" t="s">
        <v>165</v>
      </c>
      <c r="T457" s="222" t="s">
        <v>165</v>
      </c>
      <c r="U457" s="222" t="s">
        <v>165</v>
      </c>
      <c r="V457" s="222" t="s">
        <v>165</v>
      </c>
      <c r="W457" s="222" t="s">
        <v>165</v>
      </c>
      <c r="X457" s="222" t="s">
        <v>165</v>
      </c>
      <c r="AS457" s="222" t="s">
        <v>3454</v>
      </c>
      <c r="AT457" s="222">
        <v>420503</v>
      </c>
    </row>
    <row r="458" spans="1:46">
      <c r="A458" s="222">
        <v>420506</v>
      </c>
      <c r="B458" s="222" t="s">
        <v>470</v>
      </c>
      <c r="E458" s="222" t="s">
        <v>164</v>
      </c>
      <c r="F458" s="222" t="s">
        <v>164</v>
      </c>
      <c r="H458" s="222" t="s">
        <v>164</v>
      </c>
      <c r="K458" s="222" t="s">
        <v>164</v>
      </c>
      <c r="N458" s="222" t="s">
        <v>166</v>
      </c>
      <c r="O458" s="222" t="s">
        <v>165</v>
      </c>
      <c r="P458" s="222" t="s">
        <v>166</v>
      </c>
      <c r="R458" s="222" t="s">
        <v>165</v>
      </c>
      <c r="S458" s="222" t="s">
        <v>165</v>
      </c>
      <c r="T458" s="222" t="s">
        <v>165</v>
      </c>
      <c r="U458" s="222" t="s">
        <v>165</v>
      </c>
      <c r="V458" s="222" t="s">
        <v>165</v>
      </c>
      <c r="W458" s="222" t="s">
        <v>165</v>
      </c>
      <c r="X458" s="222" t="s">
        <v>165</v>
      </c>
      <c r="AS458" s="222" t="s">
        <v>3454</v>
      </c>
      <c r="AT458" s="222">
        <v>420506</v>
      </c>
    </row>
    <row r="459" spans="1:46">
      <c r="A459" s="222">
        <v>420519</v>
      </c>
      <c r="B459" s="222" t="s">
        <v>470</v>
      </c>
      <c r="C459" s="222" t="s">
        <v>164</v>
      </c>
      <c r="K459" s="222" t="s">
        <v>164</v>
      </c>
      <c r="L459" s="222" t="s">
        <v>166</v>
      </c>
      <c r="O459" s="222" t="s">
        <v>164</v>
      </c>
      <c r="R459" s="222" t="s">
        <v>165</v>
      </c>
      <c r="AS459" s="222" t="s">
        <v>3454</v>
      </c>
      <c r="AT459" s="222">
        <v>420519</v>
      </c>
    </row>
    <row r="460" spans="1:46">
      <c r="A460" s="222">
        <v>420528</v>
      </c>
      <c r="B460" s="222" t="s">
        <v>470</v>
      </c>
      <c r="F460" s="222" t="s">
        <v>164</v>
      </c>
      <c r="G460" s="222" t="s">
        <v>164</v>
      </c>
      <c r="H460" s="222" t="s">
        <v>166</v>
      </c>
      <c r="L460" s="222" t="s">
        <v>165</v>
      </c>
      <c r="O460" s="222" t="s">
        <v>164</v>
      </c>
      <c r="Q460" s="222" t="s">
        <v>164</v>
      </c>
      <c r="R460" s="222" t="s">
        <v>165</v>
      </c>
      <c r="S460" s="222" t="s">
        <v>165</v>
      </c>
      <c r="T460" s="222" t="s">
        <v>164</v>
      </c>
      <c r="V460" s="222" t="s">
        <v>164</v>
      </c>
      <c r="X460" s="222" t="s">
        <v>164</v>
      </c>
      <c r="AS460" s="222" t="s">
        <v>3454</v>
      </c>
      <c r="AT460" s="222">
        <v>420528</v>
      </c>
    </row>
    <row r="461" spans="1:46">
      <c r="A461" s="222">
        <v>420549</v>
      </c>
      <c r="B461" s="222" t="s">
        <v>470</v>
      </c>
      <c r="K461" s="222" t="s">
        <v>164</v>
      </c>
      <c r="L461" s="222" t="s">
        <v>166</v>
      </c>
      <c r="O461" s="222" t="s">
        <v>164</v>
      </c>
      <c r="P461" s="222" t="s">
        <v>164</v>
      </c>
      <c r="R461" s="222" t="s">
        <v>165</v>
      </c>
      <c r="S461" s="222" t="s">
        <v>165</v>
      </c>
      <c r="T461" s="222" t="s">
        <v>165</v>
      </c>
      <c r="U461" s="222" t="s">
        <v>165</v>
      </c>
      <c r="V461" s="222" t="s">
        <v>165</v>
      </c>
      <c r="W461" s="222" t="s">
        <v>165</v>
      </c>
      <c r="X461" s="222" t="s">
        <v>165</v>
      </c>
      <c r="AS461" s="222" t="s">
        <v>3454</v>
      </c>
      <c r="AT461" s="222">
        <v>420549</v>
      </c>
    </row>
    <row r="462" spans="1:46">
      <c r="A462" s="222">
        <v>420551</v>
      </c>
      <c r="B462" s="222" t="s">
        <v>470</v>
      </c>
      <c r="G462" s="222" t="s">
        <v>164</v>
      </c>
      <c r="K462" s="222" t="s">
        <v>164</v>
      </c>
      <c r="L462" s="222" t="s">
        <v>166</v>
      </c>
      <c r="O462" s="222" t="s">
        <v>166</v>
      </c>
      <c r="R462" s="222" t="s">
        <v>165</v>
      </c>
      <c r="S462" s="222" t="s">
        <v>166</v>
      </c>
      <c r="T462" s="222" t="s">
        <v>166</v>
      </c>
      <c r="V462" s="222" t="s">
        <v>166</v>
      </c>
      <c r="X462" s="222" t="s">
        <v>166</v>
      </c>
      <c r="AS462" s="222" t="s">
        <v>3454</v>
      </c>
      <c r="AT462" s="222">
        <v>420551</v>
      </c>
    </row>
    <row r="463" spans="1:46">
      <c r="A463" s="222">
        <v>420559</v>
      </c>
      <c r="B463" s="222" t="s">
        <v>470</v>
      </c>
      <c r="C463" s="222" t="s">
        <v>164</v>
      </c>
      <c r="E463" s="222" t="s">
        <v>164</v>
      </c>
      <c r="I463" s="222" t="s">
        <v>165</v>
      </c>
      <c r="K463" s="222" t="s">
        <v>164</v>
      </c>
      <c r="O463" s="222" t="s">
        <v>166</v>
      </c>
      <c r="Q463" s="222" t="s">
        <v>165</v>
      </c>
      <c r="T463" s="222" t="s">
        <v>165</v>
      </c>
      <c r="U463" s="222" t="s">
        <v>165</v>
      </c>
      <c r="V463" s="222" t="s">
        <v>165</v>
      </c>
      <c r="W463" s="222" t="s">
        <v>165</v>
      </c>
      <c r="X463" s="222" t="s">
        <v>165</v>
      </c>
      <c r="AS463" s="222" t="s">
        <v>3454</v>
      </c>
      <c r="AT463" s="222">
        <v>420559</v>
      </c>
    </row>
    <row r="464" spans="1:46">
      <c r="A464" s="222">
        <v>420563</v>
      </c>
      <c r="B464" s="222" t="s">
        <v>470</v>
      </c>
      <c r="I464" s="222" t="s">
        <v>164</v>
      </c>
      <c r="L464" s="222" t="s">
        <v>166</v>
      </c>
      <c r="O464" s="222" t="s">
        <v>166</v>
      </c>
      <c r="P464" s="222" t="s">
        <v>165</v>
      </c>
      <c r="Q464" s="222" t="s">
        <v>165</v>
      </c>
      <c r="R464" s="222" t="s">
        <v>165</v>
      </c>
      <c r="S464" s="222" t="s">
        <v>165</v>
      </c>
      <c r="T464" s="222" t="s">
        <v>165</v>
      </c>
      <c r="U464" s="222" t="s">
        <v>165</v>
      </c>
      <c r="V464" s="222" t="s">
        <v>165</v>
      </c>
      <c r="W464" s="222" t="s">
        <v>165</v>
      </c>
      <c r="X464" s="222" t="s">
        <v>165</v>
      </c>
      <c r="AS464" s="222" t="s">
        <v>3454</v>
      </c>
      <c r="AT464" s="222">
        <v>420563</v>
      </c>
    </row>
    <row r="465" spans="1:46">
      <c r="A465" s="222">
        <v>420565</v>
      </c>
      <c r="B465" s="222" t="s">
        <v>470</v>
      </c>
      <c r="D465" s="222" t="s">
        <v>164</v>
      </c>
      <c r="H465" s="222" t="s">
        <v>164</v>
      </c>
      <c r="I465" s="222" t="s">
        <v>166</v>
      </c>
      <c r="L465" s="222" t="s">
        <v>165</v>
      </c>
      <c r="N465" s="222" t="s">
        <v>164</v>
      </c>
      <c r="O465" s="222" t="s">
        <v>164</v>
      </c>
      <c r="P465" s="222" t="s">
        <v>164</v>
      </c>
      <c r="Q465" s="222" t="s">
        <v>164</v>
      </c>
      <c r="R465" s="222" t="s">
        <v>165</v>
      </c>
      <c r="S465" s="222" t="s">
        <v>165</v>
      </c>
      <c r="T465" s="222" t="s">
        <v>165</v>
      </c>
      <c r="U465" s="222" t="s">
        <v>165</v>
      </c>
      <c r="V465" s="222" t="s">
        <v>166</v>
      </c>
      <c r="W465" s="222" t="s">
        <v>165</v>
      </c>
      <c r="X465" s="222" t="s">
        <v>165</v>
      </c>
      <c r="AS465" s="222" t="s">
        <v>3454</v>
      </c>
      <c r="AT465" s="222">
        <v>420565</v>
      </c>
    </row>
    <row r="466" spans="1:46">
      <c r="A466" s="222">
        <v>420567</v>
      </c>
      <c r="B466" s="222" t="s">
        <v>470</v>
      </c>
      <c r="H466" s="222" t="s">
        <v>164</v>
      </c>
      <c r="K466" s="222" t="s">
        <v>164</v>
      </c>
      <c r="O466" s="222" t="s">
        <v>166</v>
      </c>
      <c r="R466" s="222" t="s">
        <v>165</v>
      </c>
      <c r="S466" s="222" t="s">
        <v>166</v>
      </c>
      <c r="V466" s="222" t="s">
        <v>165</v>
      </c>
      <c r="AS466" s="222" t="s">
        <v>3454</v>
      </c>
      <c r="AT466" s="222">
        <v>420567</v>
      </c>
    </row>
    <row r="467" spans="1:46">
      <c r="A467" s="222">
        <v>420570</v>
      </c>
      <c r="B467" s="222" t="s">
        <v>470</v>
      </c>
      <c r="K467" s="222" t="s">
        <v>164</v>
      </c>
      <c r="L467" s="222" t="s">
        <v>164</v>
      </c>
      <c r="O467" s="222" t="s">
        <v>164</v>
      </c>
      <c r="Q467" s="222" t="s">
        <v>164</v>
      </c>
      <c r="S467" s="222" t="s">
        <v>164</v>
      </c>
      <c r="V467" s="222" t="s">
        <v>166</v>
      </c>
      <c r="W467" s="222" t="s">
        <v>166</v>
      </c>
      <c r="X467" s="222" t="s">
        <v>166</v>
      </c>
      <c r="AS467" s="222" t="s">
        <v>3454</v>
      </c>
      <c r="AT467" s="222">
        <v>420570</v>
      </c>
    </row>
    <row r="468" spans="1:46">
      <c r="A468" s="222">
        <v>420573</v>
      </c>
      <c r="B468" s="222" t="s">
        <v>470</v>
      </c>
      <c r="I468" s="222" t="s">
        <v>166</v>
      </c>
      <c r="J468" s="222" t="s">
        <v>164</v>
      </c>
      <c r="L468" s="222" t="s">
        <v>166</v>
      </c>
      <c r="P468" s="222" t="s">
        <v>166</v>
      </c>
      <c r="Q468" s="222" t="s">
        <v>166</v>
      </c>
      <c r="R468" s="222" t="s">
        <v>164</v>
      </c>
      <c r="T468" s="222" t="s">
        <v>165</v>
      </c>
      <c r="U468" s="222" t="s">
        <v>166</v>
      </c>
      <c r="X468" s="222" t="s">
        <v>165</v>
      </c>
      <c r="AS468" s="222" t="s">
        <v>3454</v>
      </c>
      <c r="AT468" s="222">
        <v>420573</v>
      </c>
    </row>
    <row r="469" spans="1:46">
      <c r="A469" s="222">
        <v>420580</v>
      </c>
      <c r="B469" s="222" t="s">
        <v>470</v>
      </c>
      <c r="E469" s="222" t="s">
        <v>164</v>
      </c>
      <c r="K469" s="222" t="s">
        <v>164</v>
      </c>
      <c r="L469" s="222" t="s">
        <v>166</v>
      </c>
      <c r="N469" s="222" t="s">
        <v>165</v>
      </c>
      <c r="O469" s="222" t="s">
        <v>165</v>
      </c>
      <c r="P469" s="222" t="s">
        <v>165</v>
      </c>
      <c r="Q469" s="222" t="s">
        <v>165</v>
      </c>
      <c r="R469" s="222" t="s">
        <v>165</v>
      </c>
      <c r="S469" s="222" t="s">
        <v>165</v>
      </c>
      <c r="T469" s="222" t="s">
        <v>165</v>
      </c>
      <c r="U469" s="222" t="s">
        <v>165</v>
      </c>
      <c r="V469" s="222" t="s">
        <v>166</v>
      </c>
      <c r="W469" s="222" t="s">
        <v>165</v>
      </c>
      <c r="X469" s="222" t="s">
        <v>166</v>
      </c>
      <c r="AS469" s="222" t="s">
        <v>3454</v>
      </c>
      <c r="AT469" s="222">
        <v>420580</v>
      </c>
    </row>
    <row r="470" spans="1:46">
      <c r="A470" s="222">
        <v>420590</v>
      </c>
      <c r="B470" s="222" t="s">
        <v>470</v>
      </c>
      <c r="G470" s="222" t="s">
        <v>164</v>
      </c>
      <c r="H470" s="222" t="s">
        <v>164</v>
      </c>
      <c r="I470" s="222" t="s">
        <v>164</v>
      </c>
      <c r="R470" s="222" t="s">
        <v>165</v>
      </c>
      <c r="S470" s="222" t="s">
        <v>165</v>
      </c>
      <c r="T470" s="222" t="s">
        <v>166</v>
      </c>
      <c r="V470" s="222" t="s">
        <v>166</v>
      </c>
      <c r="W470" s="222" t="s">
        <v>166</v>
      </c>
      <c r="X470" s="222" t="s">
        <v>166</v>
      </c>
      <c r="AS470" s="222" t="s">
        <v>3454</v>
      </c>
      <c r="AT470" s="222">
        <v>420590</v>
      </c>
    </row>
    <row r="471" spans="1:46">
      <c r="A471" s="222">
        <v>420592</v>
      </c>
      <c r="B471" s="222" t="s">
        <v>470</v>
      </c>
      <c r="K471" s="222" t="s">
        <v>164</v>
      </c>
      <c r="Q471" s="222" t="s">
        <v>165</v>
      </c>
      <c r="T471" s="222" t="s">
        <v>165</v>
      </c>
      <c r="U471" s="222" t="s">
        <v>165</v>
      </c>
      <c r="V471" s="222" t="s">
        <v>165</v>
      </c>
      <c r="X471" s="222" t="s">
        <v>165</v>
      </c>
      <c r="AS471" s="222" t="s">
        <v>3454</v>
      </c>
      <c r="AT471" s="222">
        <v>420592</v>
      </c>
    </row>
    <row r="472" spans="1:46">
      <c r="A472" s="222">
        <v>420608</v>
      </c>
      <c r="B472" s="222" t="s">
        <v>470</v>
      </c>
      <c r="D472" s="222" t="s">
        <v>164</v>
      </c>
      <c r="G472" s="222" t="s">
        <v>166</v>
      </c>
      <c r="J472" s="222" t="s">
        <v>165</v>
      </c>
      <c r="M472" s="222" t="s">
        <v>166</v>
      </c>
      <c r="O472" s="222" t="s">
        <v>166</v>
      </c>
      <c r="Q472" s="222" t="s">
        <v>165</v>
      </c>
      <c r="R472" s="222" t="s">
        <v>165</v>
      </c>
      <c r="T472" s="222" t="s">
        <v>165</v>
      </c>
      <c r="U472" s="222" t="s">
        <v>165</v>
      </c>
      <c r="V472" s="222" t="s">
        <v>165</v>
      </c>
      <c r="W472" s="222" t="s">
        <v>165</v>
      </c>
      <c r="X472" s="222" t="s">
        <v>165</v>
      </c>
      <c r="AS472" s="222" t="s">
        <v>3454</v>
      </c>
      <c r="AT472" s="222">
        <v>420608</v>
      </c>
    </row>
    <row r="473" spans="1:46">
      <c r="A473" s="222">
        <v>420632</v>
      </c>
      <c r="B473" s="222" t="s">
        <v>470</v>
      </c>
      <c r="C473" s="222" t="s">
        <v>164</v>
      </c>
      <c r="I473" s="222" t="s">
        <v>165</v>
      </c>
      <c r="L473" s="222" t="s">
        <v>166</v>
      </c>
      <c r="N473" s="222" t="s">
        <v>165</v>
      </c>
      <c r="O473" s="222" t="s">
        <v>166</v>
      </c>
      <c r="Q473" s="222" t="s">
        <v>166</v>
      </c>
      <c r="R473" s="222" t="s">
        <v>165</v>
      </c>
      <c r="T473" s="222" t="s">
        <v>165</v>
      </c>
      <c r="U473" s="222" t="s">
        <v>165</v>
      </c>
      <c r="V473" s="222" t="s">
        <v>165</v>
      </c>
      <c r="W473" s="222" t="s">
        <v>165</v>
      </c>
      <c r="X473" s="222" t="s">
        <v>165</v>
      </c>
      <c r="AS473" s="222" t="s">
        <v>3454</v>
      </c>
      <c r="AT473" s="222">
        <v>420632</v>
      </c>
    </row>
    <row r="474" spans="1:46">
      <c r="A474" s="222">
        <v>420638</v>
      </c>
      <c r="B474" s="222" t="s">
        <v>361</v>
      </c>
      <c r="I474" s="222" t="s">
        <v>164</v>
      </c>
      <c r="K474" s="222" t="s">
        <v>164</v>
      </c>
      <c r="L474" s="222" t="s">
        <v>165</v>
      </c>
      <c r="N474" s="222" t="s">
        <v>165</v>
      </c>
      <c r="O474" s="222" t="s">
        <v>165</v>
      </c>
      <c r="P474" s="222" t="s">
        <v>165</v>
      </c>
      <c r="Q474" s="222" t="s">
        <v>165</v>
      </c>
      <c r="R474" s="222" t="s">
        <v>165</v>
      </c>
      <c r="S474" s="222" t="s">
        <v>165</v>
      </c>
      <c r="AS474" s="222" t="s">
        <v>3454</v>
      </c>
      <c r="AT474" s="222">
        <v>420638</v>
      </c>
    </row>
    <row r="475" spans="1:46">
      <c r="A475" s="222">
        <v>420646</v>
      </c>
      <c r="B475" s="222" t="s">
        <v>470</v>
      </c>
      <c r="E475" s="222" t="s">
        <v>164</v>
      </c>
      <c r="L475" s="222" t="s">
        <v>165</v>
      </c>
      <c r="Q475" s="222" t="s">
        <v>164</v>
      </c>
      <c r="R475" s="222" t="s">
        <v>165</v>
      </c>
      <c r="S475" s="222" t="s">
        <v>166</v>
      </c>
      <c r="T475" s="222" t="s">
        <v>164</v>
      </c>
      <c r="AS475" s="222" t="s">
        <v>3454</v>
      </c>
      <c r="AT475" s="222">
        <v>420646</v>
      </c>
    </row>
    <row r="476" spans="1:46">
      <c r="A476" s="222">
        <v>420648</v>
      </c>
      <c r="B476" s="222" t="s">
        <v>470</v>
      </c>
      <c r="I476" s="222" t="s">
        <v>165</v>
      </c>
      <c r="L476" s="222" t="s">
        <v>165</v>
      </c>
      <c r="N476" s="222" t="s">
        <v>165</v>
      </c>
      <c r="O476" s="222" t="s">
        <v>165</v>
      </c>
      <c r="P476" s="222" t="s">
        <v>165</v>
      </c>
      <c r="Q476" s="222" t="s">
        <v>165</v>
      </c>
      <c r="R476" s="222" t="s">
        <v>165</v>
      </c>
      <c r="T476" s="222" t="s">
        <v>165</v>
      </c>
      <c r="U476" s="222" t="s">
        <v>165</v>
      </c>
      <c r="V476" s="222" t="s">
        <v>165</v>
      </c>
      <c r="W476" s="222" t="s">
        <v>165</v>
      </c>
      <c r="X476" s="222" t="s">
        <v>165</v>
      </c>
      <c r="AS476" s="222" t="s">
        <v>3454</v>
      </c>
      <c r="AT476" s="222">
        <v>420648</v>
      </c>
    </row>
    <row r="477" spans="1:46">
      <c r="A477" s="222">
        <v>420658</v>
      </c>
      <c r="B477" s="222" t="s">
        <v>470</v>
      </c>
      <c r="I477" s="222" t="s">
        <v>165</v>
      </c>
      <c r="J477" s="222" t="s">
        <v>165</v>
      </c>
      <c r="L477" s="222" t="s">
        <v>166</v>
      </c>
      <c r="N477" s="222" t="s">
        <v>166</v>
      </c>
      <c r="P477" s="222" t="s">
        <v>165</v>
      </c>
      <c r="R477" s="222" t="s">
        <v>165</v>
      </c>
      <c r="T477" s="222" t="s">
        <v>165</v>
      </c>
      <c r="U477" s="222" t="s">
        <v>165</v>
      </c>
      <c r="W477" s="222" t="s">
        <v>165</v>
      </c>
      <c r="AS477" s="222" t="s">
        <v>3454</v>
      </c>
      <c r="AT477" s="222">
        <v>420658</v>
      </c>
    </row>
    <row r="478" spans="1:46">
      <c r="A478" s="222">
        <v>420663</v>
      </c>
      <c r="B478" s="222" t="s">
        <v>470</v>
      </c>
      <c r="D478" s="222" t="s">
        <v>166</v>
      </c>
      <c r="F478" s="222" t="s">
        <v>164</v>
      </c>
      <c r="H478" s="222" t="s">
        <v>166</v>
      </c>
      <c r="K478" s="222" t="s">
        <v>164</v>
      </c>
      <c r="Q478" s="222" t="s">
        <v>165</v>
      </c>
      <c r="R478" s="222" t="s">
        <v>166</v>
      </c>
      <c r="S478" s="222" t="s">
        <v>165</v>
      </c>
      <c r="U478" s="222" t="s">
        <v>165</v>
      </c>
      <c r="V478" s="222" t="s">
        <v>166</v>
      </c>
      <c r="W478" s="222" t="s">
        <v>166</v>
      </c>
      <c r="AS478" s="222" t="s">
        <v>3454</v>
      </c>
      <c r="AT478" s="222">
        <v>420663</v>
      </c>
    </row>
    <row r="479" spans="1:46">
      <c r="A479" s="222">
        <v>420668</v>
      </c>
      <c r="B479" s="222" t="s">
        <v>470</v>
      </c>
      <c r="K479" s="222" t="s">
        <v>164</v>
      </c>
      <c r="L479" s="222" t="s">
        <v>166</v>
      </c>
      <c r="N479" s="222" t="s">
        <v>164</v>
      </c>
      <c r="Q479" s="222" t="s">
        <v>165</v>
      </c>
      <c r="R479" s="222" t="s">
        <v>165</v>
      </c>
      <c r="S479" s="222" t="s">
        <v>164</v>
      </c>
      <c r="T479" s="222" t="s">
        <v>164</v>
      </c>
      <c r="W479" s="222" t="s">
        <v>166</v>
      </c>
      <c r="AS479" s="222" t="s">
        <v>3454</v>
      </c>
      <c r="AT479" s="222">
        <v>420668</v>
      </c>
    </row>
    <row r="480" spans="1:46">
      <c r="A480" s="222">
        <v>420670</v>
      </c>
      <c r="B480" s="222" t="s">
        <v>470</v>
      </c>
      <c r="C480" s="222" t="s">
        <v>164</v>
      </c>
      <c r="I480" s="222" t="s">
        <v>166</v>
      </c>
      <c r="N480" s="222" t="s">
        <v>165</v>
      </c>
      <c r="P480" s="222" t="s">
        <v>165</v>
      </c>
      <c r="T480" s="222" t="s">
        <v>165</v>
      </c>
      <c r="U480" s="222" t="s">
        <v>165</v>
      </c>
      <c r="V480" s="222" t="s">
        <v>165</v>
      </c>
      <c r="W480" s="222" t="s">
        <v>165</v>
      </c>
      <c r="X480" s="222" t="s">
        <v>165</v>
      </c>
      <c r="AS480" s="222" t="s">
        <v>3454</v>
      </c>
      <c r="AT480" s="222">
        <v>420670</v>
      </c>
    </row>
    <row r="481" spans="1:46">
      <c r="A481" s="222">
        <v>420684</v>
      </c>
      <c r="B481" s="222" t="s">
        <v>470</v>
      </c>
      <c r="D481" s="222" t="s">
        <v>164</v>
      </c>
      <c r="E481" s="222" t="s">
        <v>164</v>
      </c>
      <c r="F481" s="222" t="s">
        <v>164</v>
      </c>
      <c r="N481" s="222" t="s">
        <v>166</v>
      </c>
      <c r="O481" s="222" t="s">
        <v>166</v>
      </c>
      <c r="P481" s="222" t="s">
        <v>166</v>
      </c>
      <c r="Q481" s="222" t="s">
        <v>166</v>
      </c>
      <c r="T481" s="222" t="s">
        <v>165</v>
      </c>
      <c r="U481" s="222" t="s">
        <v>165</v>
      </c>
      <c r="V481" s="222" t="s">
        <v>165</v>
      </c>
      <c r="W481" s="222" t="s">
        <v>165</v>
      </c>
      <c r="X481" s="222" t="s">
        <v>165</v>
      </c>
      <c r="AS481" s="222" t="s">
        <v>3454</v>
      </c>
      <c r="AT481" s="222">
        <v>420684</v>
      </c>
    </row>
    <row r="482" spans="1:46">
      <c r="A482" s="222">
        <v>420695</v>
      </c>
      <c r="B482" s="222" t="s">
        <v>470</v>
      </c>
      <c r="J482" s="222" t="s">
        <v>166</v>
      </c>
      <c r="L482" s="222" t="s">
        <v>164</v>
      </c>
      <c r="N482" s="222" t="s">
        <v>166</v>
      </c>
      <c r="P482" s="222" t="s">
        <v>165</v>
      </c>
      <c r="R482" s="222" t="s">
        <v>165</v>
      </c>
      <c r="S482" s="222" t="s">
        <v>164</v>
      </c>
      <c r="T482" s="222" t="s">
        <v>165</v>
      </c>
      <c r="W482" s="222" t="s">
        <v>165</v>
      </c>
      <c r="X482" s="222" t="s">
        <v>165</v>
      </c>
      <c r="AS482" s="222" t="s">
        <v>3454</v>
      </c>
      <c r="AT482" s="222">
        <v>420695</v>
      </c>
    </row>
    <row r="483" spans="1:46">
      <c r="A483" s="222">
        <v>420699</v>
      </c>
      <c r="B483" s="222" t="s">
        <v>470</v>
      </c>
      <c r="H483" s="222" t="s">
        <v>164</v>
      </c>
      <c r="Q483" s="222" t="s">
        <v>164</v>
      </c>
      <c r="T483" s="222" t="s">
        <v>165</v>
      </c>
      <c r="U483" s="222" t="s">
        <v>165</v>
      </c>
      <c r="V483" s="222" t="s">
        <v>166</v>
      </c>
      <c r="W483" s="222" t="s">
        <v>166</v>
      </c>
      <c r="X483" s="222" t="s">
        <v>166</v>
      </c>
      <c r="AS483" s="222" t="s">
        <v>3454</v>
      </c>
      <c r="AT483" s="222">
        <v>420699</v>
      </c>
    </row>
    <row r="484" spans="1:46">
      <c r="A484" s="222">
        <v>420701</v>
      </c>
      <c r="B484" s="222" t="s">
        <v>470</v>
      </c>
      <c r="H484" s="222" t="s">
        <v>165</v>
      </c>
      <c r="I484" s="222" t="s">
        <v>166</v>
      </c>
      <c r="L484" s="222" t="s">
        <v>166</v>
      </c>
      <c r="M484" s="222" t="s">
        <v>164</v>
      </c>
      <c r="N484" s="222" t="s">
        <v>164</v>
      </c>
      <c r="O484" s="222" t="s">
        <v>165</v>
      </c>
      <c r="P484" s="222" t="s">
        <v>164</v>
      </c>
      <c r="Q484" s="222" t="s">
        <v>166</v>
      </c>
      <c r="R484" s="222" t="s">
        <v>165</v>
      </c>
      <c r="S484" s="222" t="s">
        <v>165</v>
      </c>
      <c r="T484" s="222" t="s">
        <v>165</v>
      </c>
      <c r="V484" s="222" t="s">
        <v>166</v>
      </c>
      <c r="X484" s="222" t="s">
        <v>165</v>
      </c>
      <c r="AS484" s="222" t="s">
        <v>3454</v>
      </c>
      <c r="AT484" s="222">
        <v>420701</v>
      </c>
    </row>
    <row r="485" spans="1:46">
      <c r="A485" s="222">
        <v>420703</v>
      </c>
      <c r="B485" s="222" t="s">
        <v>470</v>
      </c>
      <c r="I485" s="222" t="s">
        <v>164</v>
      </c>
      <c r="N485" s="222" t="s">
        <v>164</v>
      </c>
      <c r="O485" s="222" t="s">
        <v>164</v>
      </c>
      <c r="Q485" s="222" t="s">
        <v>164</v>
      </c>
      <c r="R485" s="222" t="s">
        <v>165</v>
      </c>
      <c r="T485" s="222" t="s">
        <v>165</v>
      </c>
      <c r="W485" s="222" t="s">
        <v>165</v>
      </c>
      <c r="X485" s="222" t="s">
        <v>164</v>
      </c>
      <c r="AS485" s="222" t="s">
        <v>3454</v>
      </c>
      <c r="AT485" s="222">
        <v>420703</v>
      </c>
    </row>
    <row r="486" spans="1:46">
      <c r="A486" s="222">
        <v>420705</v>
      </c>
      <c r="B486" s="222" t="s">
        <v>470</v>
      </c>
      <c r="I486" s="222" t="s">
        <v>166</v>
      </c>
      <c r="K486" s="222" t="s">
        <v>164</v>
      </c>
      <c r="N486" s="222" t="s">
        <v>164</v>
      </c>
      <c r="O486" s="222" t="s">
        <v>166</v>
      </c>
      <c r="P486" s="222" t="s">
        <v>166</v>
      </c>
      <c r="Q486" s="222" t="s">
        <v>166</v>
      </c>
      <c r="S486" s="222" t="s">
        <v>164</v>
      </c>
      <c r="T486" s="222" t="s">
        <v>165</v>
      </c>
      <c r="W486" s="222" t="s">
        <v>165</v>
      </c>
      <c r="AS486" s="222" t="s">
        <v>3454</v>
      </c>
      <c r="AT486" s="222">
        <v>420705</v>
      </c>
    </row>
    <row r="487" spans="1:46">
      <c r="A487" s="222">
        <v>420706</v>
      </c>
      <c r="B487" s="222" t="s">
        <v>361</v>
      </c>
      <c r="I487" s="222" t="s">
        <v>166</v>
      </c>
      <c r="K487" s="222" t="s">
        <v>166</v>
      </c>
      <c r="L487" s="222" t="s">
        <v>165</v>
      </c>
      <c r="M487" s="222" t="s">
        <v>166</v>
      </c>
      <c r="N487" s="222" t="s">
        <v>165</v>
      </c>
      <c r="O487" s="222" t="s">
        <v>165</v>
      </c>
      <c r="P487" s="222" t="s">
        <v>165</v>
      </c>
      <c r="Q487" s="222" t="s">
        <v>165</v>
      </c>
      <c r="R487" s="222" t="s">
        <v>165</v>
      </c>
      <c r="S487" s="222" t="s">
        <v>165</v>
      </c>
      <c r="AS487" s="222" t="s">
        <v>3454</v>
      </c>
      <c r="AT487" s="222">
        <v>420706</v>
      </c>
    </row>
    <row r="488" spans="1:46">
      <c r="A488" s="222">
        <v>420712</v>
      </c>
      <c r="B488" s="222" t="s">
        <v>470</v>
      </c>
      <c r="C488" s="222" t="s">
        <v>164</v>
      </c>
      <c r="I488" s="222" t="s">
        <v>165</v>
      </c>
      <c r="J488" s="222" t="s">
        <v>166</v>
      </c>
      <c r="L488" s="222" t="s">
        <v>166</v>
      </c>
      <c r="N488" s="222" t="s">
        <v>165</v>
      </c>
      <c r="O488" s="222" t="s">
        <v>166</v>
      </c>
      <c r="Q488" s="222" t="s">
        <v>166</v>
      </c>
      <c r="R488" s="222" t="s">
        <v>165</v>
      </c>
      <c r="S488" s="222" t="s">
        <v>166</v>
      </c>
      <c r="T488" s="222" t="s">
        <v>165</v>
      </c>
      <c r="U488" s="222" t="s">
        <v>165</v>
      </c>
      <c r="V488" s="222" t="s">
        <v>165</v>
      </c>
      <c r="W488" s="222" t="s">
        <v>165</v>
      </c>
      <c r="X488" s="222" t="s">
        <v>165</v>
      </c>
      <c r="AS488" s="222" t="s">
        <v>3454</v>
      </c>
      <c r="AT488" s="222">
        <v>420712</v>
      </c>
    </row>
    <row r="489" spans="1:46">
      <c r="A489" s="222">
        <v>420720</v>
      </c>
      <c r="B489" s="222" t="s">
        <v>361</v>
      </c>
      <c r="I489" s="222" t="s">
        <v>164</v>
      </c>
      <c r="K489" s="222" t="s">
        <v>164</v>
      </c>
      <c r="L489" s="222" t="s">
        <v>166</v>
      </c>
      <c r="N489" s="222" t="s">
        <v>165</v>
      </c>
      <c r="O489" s="222" t="s">
        <v>165</v>
      </c>
      <c r="P489" s="222" t="s">
        <v>165</v>
      </c>
      <c r="Q489" s="222" t="s">
        <v>165</v>
      </c>
      <c r="R489" s="222" t="s">
        <v>165</v>
      </c>
      <c r="S489" s="222" t="s">
        <v>165</v>
      </c>
      <c r="AS489" s="222" t="s">
        <v>3454</v>
      </c>
      <c r="AT489" s="222">
        <v>420720</v>
      </c>
    </row>
    <row r="490" spans="1:46">
      <c r="A490" s="222">
        <v>420721</v>
      </c>
      <c r="B490" s="222" t="s">
        <v>470</v>
      </c>
      <c r="T490" s="222" t="s">
        <v>165</v>
      </c>
      <c r="U490" s="222" t="s">
        <v>165</v>
      </c>
      <c r="V490" s="222" t="s">
        <v>165</v>
      </c>
      <c r="W490" s="222" t="s">
        <v>165</v>
      </c>
      <c r="X490" s="222" t="s">
        <v>165</v>
      </c>
      <c r="AS490" s="222" t="s">
        <v>3454</v>
      </c>
      <c r="AT490" s="222">
        <v>420721</v>
      </c>
    </row>
    <row r="491" spans="1:46">
      <c r="A491" s="222">
        <v>420723</v>
      </c>
      <c r="B491" s="222" t="s">
        <v>470</v>
      </c>
      <c r="H491" s="222" t="s">
        <v>164</v>
      </c>
      <c r="I491" s="222" t="s">
        <v>164</v>
      </c>
      <c r="L491" s="222" t="s">
        <v>165</v>
      </c>
      <c r="N491" s="222" t="s">
        <v>166</v>
      </c>
      <c r="P491" s="222" t="s">
        <v>166</v>
      </c>
      <c r="R491" s="222" t="s">
        <v>165</v>
      </c>
      <c r="S491" s="222" t="s">
        <v>165</v>
      </c>
      <c r="T491" s="222" t="s">
        <v>165</v>
      </c>
      <c r="U491" s="222" t="s">
        <v>165</v>
      </c>
      <c r="V491" s="222" t="s">
        <v>165</v>
      </c>
      <c r="W491" s="222" t="s">
        <v>165</v>
      </c>
      <c r="X491" s="222" t="s">
        <v>165</v>
      </c>
      <c r="AS491" s="222" t="s">
        <v>3454</v>
      </c>
      <c r="AT491" s="222">
        <v>420723</v>
      </c>
    </row>
    <row r="492" spans="1:46">
      <c r="A492" s="222">
        <v>420729</v>
      </c>
      <c r="B492" s="222" t="s">
        <v>470</v>
      </c>
      <c r="H492" s="222" t="s">
        <v>164</v>
      </c>
      <c r="I492" s="222" t="s">
        <v>164</v>
      </c>
      <c r="R492" s="222" t="s">
        <v>165</v>
      </c>
      <c r="S492" s="222" t="s">
        <v>165</v>
      </c>
      <c r="X492" s="222" t="s">
        <v>166</v>
      </c>
      <c r="AS492" s="222" t="s">
        <v>3454</v>
      </c>
      <c r="AT492" s="222">
        <v>420729</v>
      </c>
    </row>
    <row r="493" spans="1:46">
      <c r="A493" s="222">
        <v>420738</v>
      </c>
      <c r="B493" s="222" t="s">
        <v>470</v>
      </c>
      <c r="H493" s="222" t="s">
        <v>166</v>
      </c>
      <c r="L493" s="222" t="s">
        <v>165</v>
      </c>
      <c r="N493" s="222" t="s">
        <v>164</v>
      </c>
      <c r="Q493" s="222" t="s">
        <v>164</v>
      </c>
      <c r="R493" s="222" t="s">
        <v>165</v>
      </c>
      <c r="X493" s="222" t="s">
        <v>164</v>
      </c>
      <c r="AS493" s="222" t="s">
        <v>3454</v>
      </c>
      <c r="AT493" s="222">
        <v>420738</v>
      </c>
    </row>
    <row r="494" spans="1:46">
      <c r="A494" s="222">
        <v>420744</v>
      </c>
      <c r="B494" s="222" t="s">
        <v>470</v>
      </c>
      <c r="E494" s="222" t="s">
        <v>164</v>
      </c>
      <c r="F494" s="222" t="s">
        <v>164</v>
      </c>
      <c r="L494" s="222" t="s">
        <v>164</v>
      </c>
      <c r="Q494" s="222" t="s">
        <v>166</v>
      </c>
      <c r="R494" s="222" t="s">
        <v>165</v>
      </c>
      <c r="T494" s="222" t="s">
        <v>166</v>
      </c>
      <c r="X494" s="222" t="s">
        <v>166</v>
      </c>
      <c r="AS494" s="222" t="s">
        <v>3454</v>
      </c>
      <c r="AT494" s="222">
        <v>420744</v>
      </c>
    </row>
    <row r="495" spans="1:46">
      <c r="A495" s="222">
        <v>420753</v>
      </c>
      <c r="B495" s="222" t="s">
        <v>470</v>
      </c>
      <c r="D495" s="222" t="s">
        <v>164</v>
      </c>
      <c r="F495" s="222" t="s">
        <v>164</v>
      </c>
      <c r="I495" s="222" t="s">
        <v>164</v>
      </c>
      <c r="M495" s="222" t="s">
        <v>164</v>
      </c>
      <c r="P495" s="222" t="s">
        <v>166</v>
      </c>
      <c r="Q495" s="222" t="s">
        <v>165</v>
      </c>
      <c r="T495" s="222" t="s">
        <v>165</v>
      </c>
      <c r="X495" s="222" t="s">
        <v>166</v>
      </c>
      <c r="AS495" s="222" t="s">
        <v>3454</v>
      </c>
      <c r="AT495" s="222">
        <v>420753</v>
      </c>
    </row>
    <row r="496" spans="1:46">
      <c r="A496" s="222">
        <v>420754</v>
      </c>
      <c r="B496" s="222" t="s">
        <v>470</v>
      </c>
      <c r="H496" s="222" t="s">
        <v>165</v>
      </c>
      <c r="I496" s="222" t="s">
        <v>166</v>
      </c>
      <c r="L496" s="222" t="s">
        <v>165</v>
      </c>
      <c r="N496" s="222" t="s">
        <v>165</v>
      </c>
      <c r="O496" s="222" t="s">
        <v>166</v>
      </c>
      <c r="P496" s="222" t="s">
        <v>166</v>
      </c>
      <c r="Q496" s="222" t="s">
        <v>166</v>
      </c>
      <c r="R496" s="222" t="s">
        <v>165</v>
      </c>
      <c r="S496" s="222" t="s">
        <v>165</v>
      </c>
      <c r="T496" s="222" t="s">
        <v>165</v>
      </c>
      <c r="V496" s="222" t="s">
        <v>165</v>
      </c>
      <c r="W496" s="222" t="s">
        <v>165</v>
      </c>
      <c r="AS496" s="222" t="s">
        <v>3454</v>
      </c>
      <c r="AT496" s="222">
        <v>420754</v>
      </c>
    </row>
    <row r="497" spans="1:46">
      <c r="A497" s="222">
        <v>420755</v>
      </c>
      <c r="B497" s="222" t="s">
        <v>470</v>
      </c>
      <c r="J497" s="222" t="s">
        <v>164</v>
      </c>
      <c r="O497" s="222" t="s">
        <v>165</v>
      </c>
      <c r="Q497" s="222" t="s">
        <v>165</v>
      </c>
      <c r="T497" s="222" t="s">
        <v>165</v>
      </c>
      <c r="U497" s="222" t="s">
        <v>165</v>
      </c>
      <c r="V497" s="222" t="s">
        <v>165</v>
      </c>
      <c r="W497" s="222" t="s">
        <v>165</v>
      </c>
      <c r="X497" s="222" t="s">
        <v>165</v>
      </c>
      <c r="AS497" s="222" t="s">
        <v>3454</v>
      </c>
      <c r="AT497" s="222">
        <v>420755</v>
      </c>
    </row>
    <row r="498" spans="1:46">
      <c r="A498" s="222">
        <v>420758</v>
      </c>
      <c r="B498" s="222" t="s">
        <v>470</v>
      </c>
      <c r="E498" s="222" t="s">
        <v>164</v>
      </c>
      <c r="K498" s="222" t="s">
        <v>164</v>
      </c>
      <c r="L498" s="222" t="s">
        <v>166</v>
      </c>
      <c r="N498" s="222" t="s">
        <v>166</v>
      </c>
      <c r="O498" s="222" t="s">
        <v>166</v>
      </c>
      <c r="P498" s="222" t="s">
        <v>166</v>
      </c>
      <c r="Q498" s="222" t="s">
        <v>165</v>
      </c>
      <c r="R498" s="222" t="s">
        <v>165</v>
      </c>
      <c r="S498" s="222" t="s">
        <v>165</v>
      </c>
      <c r="T498" s="222" t="s">
        <v>165</v>
      </c>
      <c r="U498" s="222" t="s">
        <v>165</v>
      </c>
      <c r="V498" s="222" t="s">
        <v>165</v>
      </c>
      <c r="W498" s="222" t="s">
        <v>165</v>
      </c>
      <c r="X498" s="222" t="s">
        <v>165</v>
      </c>
      <c r="AS498" s="222" t="s">
        <v>3454</v>
      </c>
      <c r="AT498" s="222">
        <v>420758</v>
      </c>
    </row>
    <row r="499" spans="1:46">
      <c r="A499" s="222">
        <v>420759</v>
      </c>
      <c r="B499" s="222" t="s">
        <v>470</v>
      </c>
      <c r="H499" s="222" t="s">
        <v>164</v>
      </c>
      <c r="I499" s="222" t="s">
        <v>166</v>
      </c>
      <c r="L499" s="222" t="s">
        <v>164</v>
      </c>
      <c r="N499" s="222" t="s">
        <v>164</v>
      </c>
      <c r="Q499" s="222" t="s">
        <v>164</v>
      </c>
      <c r="T499" s="222" t="s">
        <v>165</v>
      </c>
      <c r="U499" s="222" t="s">
        <v>165</v>
      </c>
      <c r="V499" s="222" t="s">
        <v>165</v>
      </c>
      <c r="W499" s="222" t="s">
        <v>165</v>
      </c>
      <c r="X499" s="222" t="s">
        <v>165</v>
      </c>
      <c r="AS499" s="222" t="s">
        <v>3454</v>
      </c>
      <c r="AT499" s="222">
        <v>420759</v>
      </c>
    </row>
    <row r="500" spans="1:46">
      <c r="A500" s="222">
        <v>420760</v>
      </c>
      <c r="B500" s="222" t="s">
        <v>470</v>
      </c>
      <c r="G500" s="222" t="s">
        <v>166</v>
      </c>
      <c r="H500" s="222" t="s">
        <v>165</v>
      </c>
      <c r="K500" s="222" t="s">
        <v>164</v>
      </c>
      <c r="L500" s="222" t="s">
        <v>165</v>
      </c>
      <c r="O500" s="222" t="s">
        <v>166</v>
      </c>
      <c r="P500" s="222" t="s">
        <v>165</v>
      </c>
      <c r="Q500" s="222" t="s">
        <v>165</v>
      </c>
      <c r="R500" s="222" t="s">
        <v>165</v>
      </c>
      <c r="S500" s="222" t="s">
        <v>165</v>
      </c>
      <c r="T500" s="222" t="s">
        <v>165</v>
      </c>
      <c r="U500" s="222" t="s">
        <v>165</v>
      </c>
      <c r="V500" s="222" t="s">
        <v>165</v>
      </c>
      <c r="W500" s="222" t="s">
        <v>165</v>
      </c>
      <c r="X500" s="222" t="s">
        <v>165</v>
      </c>
      <c r="AS500" s="222" t="s">
        <v>3454</v>
      </c>
      <c r="AT500" s="222">
        <v>420760</v>
      </c>
    </row>
    <row r="501" spans="1:46">
      <c r="A501" s="222">
        <v>420762</v>
      </c>
      <c r="B501" s="222" t="s">
        <v>470</v>
      </c>
      <c r="D501" s="222" t="s">
        <v>164</v>
      </c>
      <c r="I501" s="222" t="s">
        <v>166</v>
      </c>
      <c r="L501" s="222" t="s">
        <v>165</v>
      </c>
      <c r="O501" s="222" t="s">
        <v>166</v>
      </c>
      <c r="P501" s="222" t="s">
        <v>166</v>
      </c>
      <c r="Q501" s="222" t="s">
        <v>165</v>
      </c>
      <c r="R501" s="222" t="s">
        <v>165</v>
      </c>
      <c r="T501" s="222" t="s">
        <v>165</v>
      </c>
      <c r="U501" s="222" t="s">
        <v>166</v>
      </c>
      <c r="W501" s="222" t="s">
        <v>166</v>
      </c>
      <c r="X501" s="222" t="s">
        <v>165</v>
      </c>
      <c r="AS501" s="222" t="s">
        <v>3454</v>
      </c>
      <c r="AT501" s="222">
        <v>420762</v>
      </c>
    </row>
    <row r="502" spans="1:46">
      <c r="A502" s="222">
        <v>420768</v>
      </c>
      <c r="B502" s="222" t="s">
        <v>470</v>
      </c>
      <c r="N502" s="222" t="s">
        <v>166</v>
      </c>
      <c r="S502" s="222" t="s">
        <v>166</v>
      </c>
      <c r="T502" s="222" t="s">
        <v>165</v>
      </c>
      <c r="U502" s="222" t="s">
        <v>165</v>
      </c>
      <c r="V502" s="222" t="s">
        <v>165</v>
      </c>
      <c r="W502" s="222" t="s">
        <v>165</v>
      </c>
      <c r="X502" s="222" t="s">
        <v>165</v>
      </c>
      <c r="AS502" s="222" t="s">
        <v>3454</v>
      </c>
      <c r="AT502" s="222">
        <v>420768</v>
      </c>
    </row>
    <row r="503" spans="1:46">
      <c r="A503" s="222">
        <v>420769</v>
      </c>
      <c r="B503" s="222" t="s">
        <v>470</v>
      </c>
      <c r="D503" s="222" t="s">
        <v>164</v>
      </c>
      <c r="G503" s="222" t="s">
        <v>164</v>
      </c>
      <c r="L503" s="222" t="s">
        <v>166</v>
      </c>
      <c r="N503" s="222" t="s">
        <v>164</v>
      </c>
      <c r="R503" s="222" t="s">
        <v>165</v>
      </c>
      <c r="T503" s="222" t="s">
        <v>166</v>
      </c>
      <c r="AS503" s="222" t="s">
        <v>3454</v>
      </c>
      <c r="AT503" s="222">
        <v>420769</v>
      </c>
    </row>
    <row r="504" spans="1:46">
      <c r="A504" s="222">
        <v>420773</v>
      </c>
      <c r="B504" s="222" t="s">
        <v>361</v>
      </c>
      <c r="E504" s="222" t="s">
        <v>164</v>
      </c>
      <c r="I504" s="222" t="s">
        <v>166</v>
      </c>
      <c r="K504" s="222" t="s">
        <v>165</v>
      </c>
      <c r="L504" s="222" t="s">
        <v>165</v>
      </c>
      <c r="N504" s="222" t="s">
        <v>165</v>
      </c>
      <c r="O504" s="222" t="s">
        <v>165</v>
      </c>
      <c r="P504" s="222" t="s">
        <v>165</v>
      </c>
      <c r="Q504" s="222" t="s">
        <v>165</v>
      </c>
      <c r="R504" s="222" t="s">
        <v>165</v>
      </c>
      <c r="S504" s="222" t="s">
        <v>165</v>
      </c>
      <c r="AS504" s="222" t="s">
        <v>3454</v>
      </c>
      <c r="AT504" s="222">
        <v>420773</v>
      </c>
    </row>
    <row r="505" spans="1:46">
      <c r="A505" s="222">
        <v>420774</v>
      </c>
      <c r="B505" s="222" t="s">
        <v>470</v>
      </c>
      <c r="J505" s="222" t="s">
        <v>164</v>
      </c>
      <c r="K505" s="222" t="s">
        <v>164</v>
      </c>
      <c r="L505" s="222" t="s">
        <v>166</v>
      </c>
      <c r="N505" s="222" t="s">
        <v>166</v>
      </c>
      <c r="P505" s="222" t="s">
        <v>165</v>
      </c>
      <c r="Q505" s="222" t="s">
        <v>164</v>
      </c>
      <c r="R505" s="222" t="s">
        <v>165</v>
      </c>
      <c r="S505" s="222" t="s">
        <v>164</v>
      </c>
      <c r="T505" s="222" t="s">
        <v>165</v>
      </c>
      <c r="W505" s="222" t="s">
        <v>165</v>
      </c>
      <c r="X505" s="222" t="s">
        <v>166</v>
      </c>
      <c r="AS505" s="222" t="s">
        <v>3454</v>
      </c>
      <c r="AT505" s="222">
        <v>420774</v>
      </c>
    </row>
    <row r="506" spans="1:46">
      <c r="A506" s="222">
        <v>420775</v>
      </c>
      <c r="B506" s="222" t="s">
        <v>470</v>
      </c>
      <c r="E506" s="222" t="s">
        <v>164</v>
      </c>
      <c r="I506" s="222" t="s">
        <v>164</v>
      </c>
      <c r="K506" s="222" t="s">
        <v>164</v>
      </c>
      <c r="O506" s="222" t="s">
        <v>164</v>
      </c>
      <c r="Q506" s="222" t="s">
        <v>166</v>
      </c>
      <c r="S506" s="222" t="s">
        <v>164</v>
      </c>
      <c r="W506" s="222" t="s">
        <v>165</v>
      </c>
      <c r="AS506" s="222" t="s">
        <v>3454</v>
      </c>
      <c r="AT506" s="222">
        <v>420775</v>
      </c>
    </row>
    <row r="507" spans="1:46">
      <c r="A507" s="222">
        <v>420780</v>
      </c>
      <c r="B507" s="222" t="s">
        <v>361</v>
      </c>
      <c r="E507" s="222" t="s">
        <v>164</v>
      </c>
      <c r="K507" s="222" t="s">
        <v>164</v>
      </c>
      <c r="L507" s="222" t="s">
        <v>165</v>
      </c>
      <c r="N507" s="222" t="s">
        <v>165</v>
      </c>
      <c r="O507" s="222" t="s">
        <v>165</v>
      </c>
      <c r="P507" s="222" t="s">
        <v>165</v>
      </c>
      <c r="Q507" s="222" t="s">
        <v>165</v>
      </c>
      <c r="R507" s="222" t="s">
        <v>165</v>
      </c>
      <c r="S507" s="222" t="s">
        <v>165</v>
      </c>
      <c r="AS507" s="222" t="s">
        <v>3454</v>
      </c>
      <c r="AT507" s="222">
        <v>420780</v>
      </c>
    </row>
    <row r="508" spans="1:46">
      <c r="A508" s="222">
        <v>420782</v>
      </c>
      <c r="B508" s="222" t="s">
        <v>470</v>
      </c>
      <c r="D508" s="222" t="s">
        <v>164</v>
      </c>
      <c r="J508" s="222" t="s">
        <v>166</v>
      </c>
      <c r="L508" s="222" t="s">
        <v>166</v>
      </c>
      <c r="M508" s="222" t="s">
        <v>164</v>
      </c>
      <c r="N508" s="222" t="s">
        <v>164</v>
      </c>
      <c r="O508" s="222" t="s">
        <v>166</v>
      </c>
      <c r="P508" s="222" t="s">
        <v>164</v>
      </c>
      <c r="Q508" s="222" t="s">
        <v>166</v>
      </c>
      <c r="R508" s="222" t="s">
        <v>165</v>
      </c>
      <c r="S508" s="222" t="s">
        <v>165</v>
      </c>
      <c r="T508" s="222" t="s">
        <v>165</v>
      </c>
      <c r="U508" s="222" t="s">
        <v>165</v>
      </c>
      <c r="V508" s="222" t="s">
        <v>165</v>
      </c>
      <c r="W508" s="222" t="s">
        <v>166</v>
      </c>
      <c r="X508" s="222" t="s">
        <v>165</v>
      </c>
      <c r="AS508" s="222" t="s">
        <v>3454</v>
      </c>
      <c r="AT508" s="222">
        <v>420782</v>
      </c>
    </row>
    <row r="509" spans="1:46">
      <c r="A509" s="222">
        <v>420783</v>
      </c>
      <c r="B509" s="222" t="s">
        <v>470</v>
      </c>
      <c r="L509" s="222" t="s">
        <v>165</v>
      </c>
      <c r="R509" s="222" t="s">
        <v>165</v>
      </c>
      <c r="T509" s="222" t="s">
        <v>166</v>
      </c>
      <c r="W509" s="222" t="s">
        <v>166</v>
      </c>
      <c r="X509" s="222" t="s">
        <v>166</v>
      </c>
      <c r="AS509" s="222" t="s">
        <v>3454</v>
      </c>
      <c r="AT509" s="222">
        <v>420783</v>
      </c>
    </row>
    <row r="510" spans="1:46">
      <c r="A510" s="222">
        <v>420785</v>
      </c>
      <c r="B510" s="222" t="s">
        <v>470</v>
      </c>
      <c r="D510" s="222" t="s">
        <v>164</v>
      </c>
      <c r="H510" s="222" t="s">
        <v>164</v>
      </c>
      <c r="L510" s="222" t="s">
        <v>165</v>
      </c>
      <c r="N510" s="222" t="s">
        <v>164</v>
      </c>
      <c r="O510" s="222" t="s">
        <v>164</v>
      </c>
      <c r="P510" s="222" t="s">
        <v>166</v>
      </c>
      <c r="Q510" s="222" t="s">
        <v>164</v>
      </c>
      <c r="R510" s="222" t="s">
        <v>165</v>
      </c>
      <c r="S510" s="222" t="s">
        <v>165</v>
      </c>
      <c r="T510" s="222" t="s">
        <v>166</v>
      </c>
      <c r="U510" s="222" t="s">
        <v>165</v>
      </c>
      <c r="V510" s="222" t="s">
        <v>165</v>
      </c>
      <c r="W510" s="222" t="s">
        <v>165</v>
      </c>
      <c r="X510" s="222" t="s">
        <v>164</v>
      </c>
      <c r="AS510" s="222" t="s">
        <v>3454</v>
      </c>
      <c r="AT510" s="222">
        <v>420785</v>
      </c>
    </row>
    <row r="511" spans="1:46">
      <c r="A511" s="222">
        <v>420788</v>
      </c>
      <c r="B511" s="222" t="s">
        <v>470</v>
      </c>
      <c r="J511" s="222" t="s">
        <v>166</v>
      </c>
      <c r="L511" s="222" t="s">
        <v>166</v>
      </c>
      <c r="M511" s="222" t="s">
        <v>166</v>
      </c>
      <c r="N511" s="222" t="s">
        <v>166</v>
      </c>
      <c r="P511" s="222" t="s">
        <v>165</v>
      </c>
      <c r="T511" s="222" t="s">
        <v>166</v>
      </c>
      <c r="W511" s="222" t="s">
        <v>166</v>
      </c>
      <c r="AS511" s="222" t="s">
        <v>3454</v>
      </c>
      <c r="AT511" s="222">
        <v>420788</v>
      </c>
    </row>
    <row r="512" spans="1:46">
      <c r="A512" s="222">
        <v>420792</v>
      </c>
      <c r="B512" s="222" t="s">
        <v>470</v>
      </c>
      <c r="E512" s="222" t="s">
        <v>164</v>
      </c>
      <c r="K512" s="222" t="s">
        <v>164</v>
      </c>
      <c r="L512" s="222" t="s">
        <v>165</v>
      </c>
      <c r="O512" s="222" t="s">
        <v>166</v>
      </c>
      <c r="Q512" s="222" t="s">
        <v>165</v>
      </c>
      <c r="S512" s="222" t="s">
        <v>166</v>
      </c>
      <c r="T512" s="222" t="s">
        <v>165</v>
      </c>
      <c r="U512" s="222" t="s">
        <v>165</v>
      </c>
      <c r="V512" s="222" t="s">
        <v>165</v>
      </c>
      <c r="W512" s="222" t="s">
        <v>165</v>
      </c>
      <c r="X512" s="222" t="s">
        <v>165</v>
      </c>
      <c r="AS512" s="222" t="s">
        <v>3454</v>
      </c>
      <c r="AT512" s="222">
        <v>420792</v>
      </c>
    </row>
    <row r="513" spans="1:46">
      <c r="A513" s="222">
        <v>420799</v>
      </c>
      <c r="B513" s="222" t="s">
        <v>470</v>
      </c>
      <c r="L513" s="222" t="s">
        <v>165</v>
      </c>
      <c r="M513" s="222" t="s">
        <v>165</v>
      </c>
      <c r="N513" s="222" t="s">
        <v>165</v>
      </c>
      <c r="O513" s="222" t="s">
        <v>164</v>
      </c>
      <c r="R513" s="222" t="s">
        <v>165</v>
      </c>
      <c r="S513" s="222" t="s">
        <v>165</v>
      </c>
      <c r="T513" s="222" t="s">
        <v>165</v>
      </c>
      <c r="W513" s="222" t="s">
        <v>165</v>
      </c>
      <c r="AS513" s="222" t="s">
        <v>3454</v>
      </c>
      <c r="AT513" s="222">
        <v>420799</v>
      </c>
    </row>
    <row r="514" spans="1:46">
      <c r="A514" s="222">
        <v>420800</v>
      </c>
      <c r="B514" s="222" t="s">
        <v>470</v>
      </c>
      <c r="I514" s="222" t="s">
        <v>165</v>
      </c>
      <c r="L514" s="222" t="s">
        <v>165</v>
      </c>
      <c r="M514" s="222" t="s">
        <v>164</v>
      </c>
      <c r="N514" s="222" t="s">
        <v>166</v>
      </c>
      <c r="O514" s="222" t="s">
        <v>164</v>
      </c>
      <c r="Q514" s="222" t="s">
        <v>164</v>
      </c>
      <c r="R514" s="222" t="s">
        <v>166</v>
      </c>
      <c r="T514" s="222" t="s">
        <v>165</v>
      </c>
      <c r="W514" s="222" t="s">
        <v>165</v>
      </c>
      <c r="AS514" s="222" t="s">
        <v>3454</v>
      </c>
      <c r="AT514" s="222">
        <v>420800</v>
      </c>
    </row>
    <row r="515" spans="1:46">
      <c r="A515" s="222">
        <v>420812</v>
      </c>
      <c r="B515" s="222" t="s">
        <v>470</v>
      </c>
      <c r="E515" s="222" t="s">
        <v>164</v>
      </c>
      <c r="H515" s="222" t="s">
        <v>164</v>
      </c>
      <c r="L515" s="222" t="s">
        <v>165</v>
      </c>
      <c r="S515" s="222" t="s">
        <v>164</v>
      </c>
      <c r="W515" s="222" t="s">
        <v>164</v>
      </c>
      <c r="AS515" s="222" t="s">
        <v>3454</v>
      </c>
      <c r="AT515" s="222">
        <v>420812</v>
      </c>
    </row>
    <row r="516" spans="1:46">
      <c r="A516" s="222">
        <v>420820</v>
      </c>
      <c r="B516" s="222" t="s">
        <v>470</v>
      </c>
      <c r="G516" s="222" t="s">
        <v>164</v>
      </c>
      <c r="H516" s="222" t="s">
        <v>164</v>
      </c>
      <c r="L516" s="222" t="s">
        <v>165</v>
      </c>
      <c r="N516" s="222" t="s">
        <v>165</v>
      </c>
      <c r="O516" s="222" t="s">
        <v>164</v>
      </c>
      <c r="Q516" s="222" t="s">
        <v>165</v>
      </c>
      <c r="R516" s="222" t="s">
        <v>165</v>
      </c>
      <c r="S516" s="222" t="s">
        <v>165</v>
      </c>
      <c r="T516" s="222" t="s">
        <v>165</v>
      </c>
      <c r="W516" s="222" t="s">
        <v>165</v>
      </c>
      <c r="AS516" s="222" t="s">
        <v>3454</v>
      </c>
      <c r="AT516" s="222">
        <v>420820</v>
      </c>
    </row>
    <row r="517" spans="1:46">
      <c r="A517" s="222">
        <v>420826</v>
      </c>
      <c r="B517" s="222" t="s">
        <v>361</v>
      </c>
      <c r="E517" s="222" t="s">
        <v>164</v>
      </c>
      <c r="H517" s="222" t="s">
        <v>164</v>
      </c>
      <c r="K517" s="222" t="s">
        <v>164</v>
      </c>
      <c r="L517" s="222" t="s">
        <v>166</v>
      </c>
      <c r="N517" s="222" t="s">
        <v>165</v>
      </c>
      <c r="O517" s="222" t="s">
        <v>165</v>
      </c>
      <c r="P517" s="222" t="s">
        <v>165</v>
      </c>
      <c r="Q517" s="222" t="s">
        <v>165</v>
      </c>
      <c r="R517" s="222" t="s">
        <v>165</v>
      </c>
      <c r="S517" s="222" t="s">
        <v>165</v>
      </c>
      <c r="AS517" s="222" t="s">
        <v>3454</v>
      </c>
      <c r="AT517" s="222">
        <v>420826</v>
      </c>
    </row>
    <row r="518" spans="1:46">
      <c r="A518" s="222">
        <v>420833</v>
      </c>
      <c r="B518" s="222" t="s">
        <v>470</v>
      </c>
      <c r="L518" s="222" t="s">
        <v>166</v>
      </c>
      <c r="O518" s="222" t="s">
        <v>166</v>
      </c>
      <c r="P518" s="222" t="s">
        <v>165</v>
      </c>
      <c r="Q518" s="222" t="s">
        <v>164</v>
      </c>
      <c r="R518" s="222" t="s">
        <v>165</v>
      </c>
      <c r="S518" s="222" t="s">
        <v>165</v>
      </c>
      <c r="T518" s="222" t="s">
        <v>166</v>
      </c>
      <c r="U518" s="222" t="s">
        <v>165</v>
      </c>
      <c r="V518" s="222" t="s">
        <v>165</v>
      </c>
      <c r="W518" s="222" t="s">
        <v>165</v>
      </c>
      <c r="AS518" s="222" t="s">
        <v>3454</v>
      </c>
      <c r="AT518" s="222">
        <v>420833</v>
      </c>
    </row>
    <row r="519" spans="1:46">
      <c r="A519" s="222">
        <v>420834</v>
      </c>
      <c r="B519" s="222" t="s">
        <v>470</v>
      </c>
      <c r="E519" s="222" t="s">
        <v>164</v>
      </c>
      <c r="F519" s="222" t="s">
        <v>164</v>
      </c>
      <c r="O519" s="222" t="s">
        <v>165</v>
      </c>
      <c r="Q519" s="222" t="s">
        <v>166</v>
      </c>
      <c r="S519" s="222" t="s">
        <v>166</v>
      </c>
      <c r="T519" s="222" t="s">
        <v>165</v>
      </c>
      <c r="U519" s="222" t="s">
        <v>165</v>
      </c>
      <c r="V519" s="222" t="s">
        <v>165</v>
      </c>
      <c r="W519" s="222" t="s">
        <v>165</v>
      </c>
      <c r="X519" s="222" t="s">
        <v>165</v>
      </c>
      <c r="AS519" s="222" t="s">
        <v>3454</v>
      </c>
      <c r="AT519" s="222">
        <v>420834</v>
      </c>
    </row>
    <row r="520" spans="1:46">
      <c r="A520" s="222">
        <v>420837</v>
      </c>
      <c r="B520" s="222" t="s">
        <v>470</v>
      </c>
      <c r="E520" s="222" t="s">
        <v>164</v>
      </c>
      <c r="H520" s="222" t="s">
        <v>166</v>
      </c>
      <c r="J520" s="222" t="s">
        <v>164</v>
      </c>
      <c r="M520" s="222" t="s">
        <v>164</v>
      </c>
      <c r="N520" s="222" t="s">
        <v>165</v>
      </c>
      <c r="O520" s="222" t="s">
        <v>165</v>
      </c>
      <c r="R520" s="222" t="s">
        <v>165</v>
      </c>
      <c r="S520" s="222" t="s">
        <v>165</v>
      </c>
      <c r="T520" s="222" t="s">
        <v>165</v>
      </c>
      <c r="U520" s="222" t="s">
        <v>165</v>
      </c>
      <c r="W520" s="222" t="s">
        <v>165</v>
      </c>
      <c r="AS520" s="222" t="s">
        <v>3454</v>
      </c>
      <c r="AT520" s="222">
        <v>420837</v>
      </c>
    </row>
    <row r="521" spans="1:46">
      <c r="A521" s="222">
        <v>420843</v>
      </c>
      <c r="B521" s="222" t="s">
        <v>361</v>
      </c>
      <c r="E521" s="222" t="s">
        <v>164</v>
      </c>
      <c r="F521" s="222" t="s">
        <v>164</v>
      </c>
      <c r="H521" s="222" t="s">
        <v>164</v>
      </c>
      <c r="K521" s="222" t="s">
        <v>164</v>
      </c>
      <c r="N521" s="222" t="s">
        <v>165</v>
      </c>
      <c r="O521" s="222" t="s">
        <v>165</v>
      </c>
      <c r="P521" s="222" t="s">
        <v>165</v>
      </c>
      <c r="Q521" s="222" t="s">
        <v>165</v>
      </c>
      <c r="R521" s="222" t="s">
        <v>165</v>
      </c>
      <c r="S521" s="222" t="s">
        <v>165</v>
      </c>
      <c r="AS521" s="222" t="s">
        <v>3454</v>
      </c>
      <c r="AT521" s="222">
        <v>420843</v>
      </c>
    </row>
    <row r="522" spans="1:46">
      <c r="A522" s="222">
        <v>420849</v>
      </c>
      <c r="B522" s="222" t="s">
        <v>470</v>
      </c>
      <c r="G522" s="222" t="s">
        <v>165</v>
      </c>
      <c r="H522" s="222" t="s">
        <v>164</v>
      </c>
      <c r="L522" s="222" t="s">
        <v>165</v>
      </c>
      <c r="O522" s="222" t="s">
        <v>166</v>
      </c>
      <c r="Q522" s="222" t="s">
        <v>166</v>
      </c>
      <c r="R522" s="222" t="s">
        <v>165</v>
      </c>
      <c r="S522" s="222" t="s">
        <v>165</v>
      </c>
      <c r="T522" s="222" t="s">
        <v>165</v>
      </c>
      <c r="U522" s="222" t="s">
        <v>165</v>
      </c>
      <c r="V522" s="222" t="s">
        <v>165</v>
      </c>
      <c r="W522" s="222" t="s">
        <v>165</v>
      </c>
      <c r="X522" s="222" t="s">
        <v>165</v>
      </c>
      <c r="AS522" s="222" t="s">
        <v>3454</v>
      </c>
      <c r="AT522" s="222">
        <v>420849</v>
      </c>
    </row>
    <row r="523" spans="1:46">
      <c r="A523" s="222">
        <v>420850</v>
      </c>
      <c r="B523" s="222" t="s">
        <v>470</v>
      </c>
      <c r="G523" s="222" t="s">
        <v>166</v>
      </c>
      <c r="I523" s="222" t="s">
        <v>165</v>
      </c>
      <c r="L523" s="222" t="s">
        <v>165</v>
      </c>
      <c r="M523" s="222" t="s">
        <v>166</v>
      </c>
      <c r="N523" s="222" t="s">
        <v>165</v>
      </c>
      <c r="P523" s="222" t="s">
        <v>165</v>
      </c>
      <c r="Q523" s="222" t="s">
        <v>165</v>
      </c>
      <c r="S523" s="222" t="s">
        <v>166</v>
      </c>
      <c r="T523" s="222" t="s">
        <v>165</v>
      </c>
      <c r="U523" s="222" t="s">
        <v>165</v>
      </c>
      <c r="W523" s="222" t="s">
        <v>165</v>
      </c>
      <c r="X523" s="222" t="s">
        <v>166</v>
      </c>
      <c r="AS523" s="222" t="s">
        <v>3454</v>
      </c>
      <c r="AT523" s="222">
        <v>420850</v>
      </c>
    </row>
    <row r="524" spans="1:46">
      <c r="A524" s="222">
        <v>420861</v>
      </c>
      <c r="B524" s="222" t="s">
        <v>470</v>
      </c>
      <c r="D524" s="222" t="s">
        <v>164</v>
      </c>
      <c r="N524" s="222" t="s">
        <v>164</v>
      </c>
      <c r="S524" s="222" t="s">
        <v>165</v>
      </c>
      <c r="T524" s="222" t="s">
        <v>165</v>
      </c>
      <c r="V524" s="222" t="s">
        <v>166</v>
      </c>
      <c r="AS524" s="222" t="s">
        <v>3454</v>
      </c>
      <c r="AT524" s="222">
        <v>420861</v>
      </c>
    </row>
    <row r="525" spans="1:46">
      <c r="A525" s="222">
        <v>420863</v>
      </c>
      <c r="B525" s="222" t="s">
        <v>470</v>
      </c>
      <c r="F525" s="222" t="s">
        <v>164</v>
      </c>
      <c r="K525" s="222" t="s">
        <v>164</v>
      </c>
      <c r="L525" s="222" t="s">
        <v>164</v>
      </c>
      <c r="N525" s="222" t="s">
        <v>166</v>
      </c>
      <c r="O525" s="222" t="s">
        <v>166</v>
      </c>
      <c r="P525" s="222" t="s">
        <v>166</v>
      </c>
      <c r="R525" s="222" t="s">
        <v>165</v>
      </c>
      <c r="T525" s="222" t="s">
        <v>165</v>
      </c>
      <c r="U525" s="222" t="s">
        <v>165</v>
      </c>
      <c r="V525" s="222" t="s">
        <v>165</v>
      </c>
      <c r="W525" s="222" t="s">
        <v>165</v>
      </c>
      <c r="X525" s="222" t="s">
        <v>165</v>
      </c>
      <c r="AS525" s="222" t="s">
        <v>3454</v>
      </c>
      <c r="AT525" s="222">
        <v>420863</v>
      </c>
    </row>
    <row r="526" spans="1:46">
      <c r="A526" s="222">
        <v>420870</v>
      </c>
      <c r="B526" s="222" t="s">
        <v>470</v>
      </c>
      <c r="E526" s="222" t="s">
        <v>164</v>
      </c>
      <c r="F526" s="222" t="s">
        <v>164</v>
      </c>
      <c r="P526" s="222" t="s">
        <v>165</v>
      </c>
      <c r="V526" s="222" t="s">
        <v>165</v>
      </c>
      <c r="W526" s="222" t="s">
        <v>165</v>
      </c>
      <c r="AS526" s="222" t="s">
        <v>3454</v>
      </c>
      <c r="AT526" s="222">
        <v>420870</v>
      </c>
    </row>
    <row r="527" spans="1:46">
      <c r="A527" s="222">
        <v>420871</v>
      </c>
      <c r="B527" s="222" t="s">
        <v>361</v>
      </c>
      <c r="E527" s="222" t="s">
        <v>164</v>
      </c>
      <c r="H527" s="222" t="s">
        <v>166</v>
      </c>
      <c r="I527" s="222" t="s">
        <v>165</v>
      </c>
      <c r="L527" s="222" t="s">
        <v>165</v>
      </c>
      <c r="N527" s="222" t="s">
        <v>165</v>
      </c>
      <c r="O527" s="222" t="s">
        <v>165</v>
      </c>
      <c r="P527" s="222" t="s">
        <v>165</v>
      </c>
      <c r="Q527" s="222" t="s">
        <v>165</v>
      </c>
      <c r="R527" s="222" t="s">
        <v>165</v>
      </c>
      <c r="S527" s="222" t="s">
        <v>165</v>
      </c>
      <c r="AS527" s="222" t="s">
        <v>3454</v>
      </c>
      <c r="AT527" s="222">
        <v>420871</v>
      </c>
    </row>
    <row r="528" spans="1:46">
      <c r="A528" s="222">
        <v>420872</v>
      </c>
      <c r="B528" s="222" t="s">
        <v>470</v>
      </c>
      <c r="I528" s="222" t="s">
        <v>164</v>
      </c>
      <c r="L528" s="222" t="s">
        <v>165</v>
      </c>
      <c r="M528" s="222" t="s">
        <v>166</v>
      </c>
      <c r="N528" s="222" t="s">
        <v>165</v>
      </c>
      <c r="O528" s="222" t="s">
        <v>164</v>
      </c>
      <c r="P528" s="222" t="s">
        <v>164</v>
      </c>
      <c r="Q528" s="222" t="s">
        <v>165</v>
      </c>
      <c r="S528" s="222" t="s">
        <v>164</v>
      </c>
      <c r="T528" s="222" t="s">
        <v>165</v>
      </c>
      <c r="U528" s="222" t="s">
        <v>165</v>
      </c>
      <c r="V528" s="222" t="s">
        <v>165</v>
      </c>
      <c r="W528" s="222" t="s">
        <v>165</v>
      </c>
      <c r="X528" s="222" t="s">
        <v>165</v>
      </c>
      <c r="AS528" s="222" t="s">
        <v>3454</v>
      </c>
      <c r="AT528" s="222">
        <v>420872</v>
      </c>
    </row>
    <row r="529" spans="1:46">
      <c r="A529" s="222">
        <v>420874</v>
      </c>
      <c r="B529" s="222" t="s">
        <v>361</v>
      </c>
      <c r="I529" s="222" t="s">
        <v>166</v>
      </c>
      <c r="J529" s="222" t="s">
        <v>164</v>
      </c>
      <c r="K529" s="222" t="s">
        <v>164</v>
      </c>
      <c r="M529" s="222" t="s">
        <v>165</v>
      </c>
      <c r="N529" s="222" t="s">
        <v>165</v>
      </c>
      <c r="O529" s="222" t="s">
        <v>165</v>
      </c>
      <c r="P529" s="222" t="s">
        <v>165</v>
      </c>
      <c r="Q529" s="222" t="s">
        <v>165</v>
      </c>
      <c r="R529" s="222" t="s">
        <v>165</v>
      </c>
      <c r="S529" s="222" t="s">
        <v>165</v>
      </c>
      <c r="AS529" s="222" t="s">
        <v>3454</v>
      </c>
      <c r="AT529" s="222">
        <v>420874</v>
      </c>
    </row>
    <row r="530" spans="1:46">
      <c r="A530" s="222">
        <v>420877</v>
      </c>
      <c r="B530" s="222" t="s">
        <v>470</v>
      </c>
      <c r="G530" s="222" t="s">
        <v>164</v>
      </c>
      <c r="H530" s="222" t="s">
        <v>166</v>
      </c>
      <c r="I530" s="222" t="s">
        <v>164</v>
      </c>
      <c r="L530" s="222" t="s">
        <v>165</v>
      </c>
      <c r="N530" s="222" t="s">
        <v>165</v>
      </c>
      <c r="Q530" s="222" t="s">
        <v>165</v>
      </c>
      <c r="R530" s="222" t="s">
        <v>165</v>
      </c>
      <c r="S530" s="222" t="s">
        <v>166</v>
      </c>
      <c r="T530" s="222" t="s">
        <v>166</v>
      </c>
      <c r="W530" s="222" t="s">
        <v>165</v>
      </c>
      <c r="X530" s="222" t="s">
        <v>166</v>
      </c>
      <c r="AS530" s="222" t="s">
        <v>3454</v>
      </c>
      <c r="AT530" s="222">
        <v>420877</v>
      </c>
    </row>
    <row r="531" spans="1:46">
      <c r="A531" s="222">
        <v>420881</v>
      </c>
      <c r="B531" s="222" t="s">
        <v>470</v>
      </c>
      <c r="I531" s="222" t="s">
        <v>164</v>
      </c>
      <c r="L531" s="222" t="s">
        <v>165</v>
      </c>
      <c r="O531" s="222" t="s">
        <v>164</v>
      </c>
      <c r="Q531" s="222" t="s">
        <v>166</v>
      </c>
      <c r="R531" s="222" t="s">
        <v>166</v>
      </c>
      <c r="W531" s="222" t="s">
        <v>164</v>
      </c>
      <c r="X531" s="222" t="s">
        <v>164</v>
      </c>
      <c r="AS531" s="222" t="s">
        <v>3454</v>
      </c>
      <c r="AT531" s="222">
        <v>420881</v>
      </c>
    </row>
    <row r="532" spans="1:46">
      <c r="A532" s="222">
        <v>420887</v>
      </c>
      <c r="B532" s="222" t="s">
        <v>470</v>
      </c>
      <c r="E532" s="222" t="s">
        <v>164</v>
      </c>
      <c r="F532" s="222" t="s">
        <v>164</v>
      </c>
      <c r="K532" s="222" t="s">
        <v>166</v>
      </c>
      <c r="L532" s="222" t="s">
        <v>165</v>
      </c>
      <c r="N532" s="222" t="s">
        <v>166</v>
      </c>
      <c r="P532" s="222" t="s">
        <v>166</v>
      </c>
      <c r="Q532" s="222" t="s">
        <v>166</v>
      </c>
      <c r="R532" s="222" t="s">
        <v>165</v>
      </c>
      <c r="S532" s="222" t="s">
        <v>166</v>
      </c>
      <c r="T532" s="222" t="s">
        <v>165</v>
      </c>
      <c r="U532" s="222" t="s">
        <v>165</v>
      </c>
      <c r="V532" s="222" t="s">
        <v>165</v>
      </c>
      <c r="W532" s="222" t="s">
        <v>165</v>
      </c>
      <c r="X532" s="222" t="s">
        <v>165</v>
      </c>
      <c r="AS532" s="222" t="s">
        <v>3454</v>
      </c>
      <c r="AT532" s="222">
        <v>420887</v>
      </c>
    </row>
    <row r="533" spans="1:46">
      <c r="A533" s="222">
        <v>420897</v>
      </c>
      <c r="B533" s="222" t="s">
        <v>470</v>
      </c>
      <c r="E533" s="222" t="s">
        <v>164</v>
      </c>
      <c r="O533" s="222" t="s">
        <v>164</v>
      </c>
      <c r="P533" s="222" t="s">
        <v>164</v>
      </c>
      <c r="R533" s="222" t="s">
        <v>166</v>
      </c>
      <c r="S533" s="222" t="s">
        <v>165</v>
      </c>
      <c r="T533" s="222" t="s">
        <v>166</v>
      </c>
      <c r="AS533" s="222" t="s">
        <v>3454</v>
      </c>
      <c r="AT533" s="222">
        <v>420897</v>
      </c>
    </row>
    <row r="534" spans="1:46">
      <c r="A534" s="222">
        <v>420900</v>
      </c>
      <c r="B534" s="222" t="s">
        <v>470</v>
      </c>
      <c r="I534" s="222" t="s">
        <v>164</v>
      </c>
      <c r="R534" s="222" t="s">
        <v>165</v>
      </c>
      <c r="S534" s="222" t="s">
        <v>165</v>
      </c>
      <c r="W534" s="222" t="s">
        <v>165</v>
      </c>
      <c r="X534" s="222" t="s">
        <v>165</v>
      </c>
      <c r="AS534" s="222" t="s">
        <v>3454</v>
      </c>
      <c r="AT534" s="222">
        <v>420900</v>
      </c>
    </row>
    <row r="535" spans="1:46">
      <c r="A535" s="222">
        <v>420902</v>
      </c>
      <c r="B535" s="222" t="s">
        <v>361</v>
      </c>
      <c r="H535" s="222" t="s">
        <v>166</v>
      </c>
      <c r="I535" s="222" t="s">
        <v>164</v>
      </c>
      <c r="K535" s="222" t="s">
        <v>164</v>
      </c>
      <c r="N535" s="222" t="s">
        <v>165</v>
      </c>
      <c r="O535" s="222" t="s">
        <v>165</v>
      </c>
      <c r="P535" s="222" t="s">
        <v>165</v>
      </c>
      <c r="Q535" s="222" t="s">
        <v>165</v>
      </c>
      <c r="R535" s="222" t="s">
        <v>165</v>
      </c>
      <c r="S535" s="222" t="s">
        <v>165</v>
      </c>
      <c r="AS535" s="222" t="s">
        <v>3454</v>
      </c>
      <c r="AT535" s="222">
        <v>420902</v>
      </c>
    </row>
    <row r="536" spans="1:46">
      <c r="A536" s="222">
        <v>420906</v>
      </c>
      <c r="B536" s="222" t="s">
        <v>470</v>
      </c>
      <c r="C536" s="222" t="s">
        <v>164</v>
      </c>
      <c r="I536" s="222" t="s">
        <v>166</v>
      </c>
      <c r="L536" s="222" t="s">
        <v>166</v>
      </c>
      <c r="M536" s="222" t="s">
        <v>166</v>
      </c>
      <c r="N536" s="222" t="s">
        <v>164</v>
      </c>
      <c r="P536" s="222" t="s">
        <v>164</v>
      </c>
      <c r="Q536" s="222" t="s">
        <v>164</v>
      </c>
      <c r="R536" s="222" t="s">
        <v>166</v>
      </c>
      <c r="S536" s="222" t="s">
        <v>166</v>
      </c>
      <c r="X536" s="222" t="s">
        <v>164</v>
      </c>
      <c r="AS536" s="222" t="s">
        <v>3454</v>
      </c>
      <c r="AT536" s="222">
        <v>420906</v>
      </c>
    </row>
    <row r="537" spans="1:46">
      <c r="A537" s="222">
        <v>420910</v>
      </c>
      <c r="B537" s="222" t="s">
        <v>470</v>
      </c>
      <c r="C537" s="222" t="s">
        <v>166</v>
      </c>
      <c r="I537" s="222" t="s">
        <v>166</v>
      </c>
      <c r="J537" s="222" t="s">
        <v>166</v>
      </c>
      <c r="L537" s="222" t="s">
        <v>166</v>
      </c>
      <c r="O537" s="222" t="s">
        <v>164</v>
      </c>
      <c r="P537" s="222" t="s">
        <v>165</v>
      </c>
      <c r="Q537" s="222" t="s">
        <v>164</v>
      </c>
      <c r="R537" s="222" t="s">
        <v>165</v>
      </c>
      <c r="S537" s="222" t="s">
        <v>166</v>
      </c>
      <c r="T537" s="222" t="s">
        <v>165</v>
      </c>
      <c r="W537" s="222" t="s">
        <v>164</v>
      </c>
      <c r="AS537" s="222" t="s">
        <v>3454</v>
      </c>
      <c r="AT537" s="222">
        <v>420910</v>
      </c>
    </row>
    <row r="538" spans="1:46">
      <c r="A538" s="222">
        <v>420921</v>
      </c>
      <c r="B538" s="222" t="s">
        <v>470</v>
      </c>
      <c r="H538" s="222" t="s">
        <v>166</v>
      </c>
      <c r="K538" s="222" t="s">
        <v>164</v>
      </c>
      <c r="L538" s="222" t="s">
        <v>165</v>
      </c>
      <c r="R538" s="222" t="s">
        <v>165</v>
      </c>
      <c r="S538" s="222" t="s">
        <v>165</v>
      </c>
      <c r="T538" s="222" t="s">
        <v>165</v>
      </c>
      <c r="U538" s="222" t="s">
        <v>165</v>
      </c>
      <c r="W538" s="222" t="s">
        <v>165</v>
      </c>
      <c r="AS538" s="222" t="s">
        <v>3454</v>
      </c>
      <c r="AT538" s="222">
        <v>420921</v>
      </c>
    </row>
    <row r="539" spans="1:46">
      <c r="A539" s="222">
        <v>420925</v>
      </c>
      <c r="B539" s="222" t="s">
        <v>470</v>
      </c>
      <c r="E539" s="222" t="s">
        <v>164</v>
      </c>
      <c r="I539" s="222" t="s">
        <v>164</v>
      </c>
      <c r="K539" s="222" t="s">
        <v>164</v>
      </c>
      <c r="N539" s="222" t="s">
        <v>164</v>
      </c>
      <c r="O539" s="222" t="s">
        <v>166</v>
      </c>
      <c r="P539" s="222" t="s">
        <v>165</v>
      </c>
      <c r="Q539" s="222" t="s">
        <v>165</v>
      </c>
      <c r="R539" s="222" t="s">
        <v>166</v>
      </c>
      <c r="T539" s="222" t="s">
        <v>165</v>
      </c>
      <c r="U539" s="222" t="s">
        <v>165</v>
      </c>
      <c r="V539" s="222" t="s">
        <v>166</v>
      </c>
      <c r="W539" s="222" t="s">
        <v>165</v>
      </c>
      <c r="X539" s="222" t="s">
        <v>166</v>
      </c>
      <c r="AS539" s="222" t="s">
        <v>3454</v>
      </c>
      <c r="AT539" s="222">
        <v>420925</v>
      </c>
    </row>
    <row r="540" spans="1:46">
      <c r="A540" s="222">
        <v>420926</v>
      </c>
      <c r="B540" s="222" t="s">
        <v>470</v>
      </c>
      <c r="E540" s="222" t="s">
        <v>164</v>
      </c>
      <c r="K540" s="222" t="s">
        <v>164</v>
      </c>
      <c r="L540" s="222" t="s">
        <v>164</v>
      </c>
      <c r="O540" s="222" t="s">
        <v>166</v>
      </c>
      <c r="R540" s="222" t="s">
        <v>165</v>
      </c>
      <c r="T540" s="222" t="s">
        <v>165</v>
      </c>
      <c r="V540" s="222" t="s">
        <v>165</v>
      </c>
      <c r="AS540" s="222" t="s">
        <v>3454</v>
      </c>
      <c r="AT540" s="222">
        <v>420926</v>
      </c>
    </row>
    <row r="541" spans="1:46">
      <c r="A541" s="222">
        <v>420927</v>
      </c>
      <c r="B541" s="222" t="s">
        <v>470</v>
      </c>
      <c r="I541" s="222" t="s">
        <v>164</v>
      </c>
      <c r="K541" s="222" t="s">
        <v>164</v>
      </c>
      <c r="T541" s="222" t="s">
        <v>165</v>
      </c>
      <c r="U541" s="222" t="s">
        <v>165</v>
      </c>
      <c r="W541" s="222" t="s">
        <v>165</v>
      </c>
      <c r="X541" s="222" t="s">
        <v>166</v>
      </c>
      <c r="AS541" s="222" t="s">
        <v>3454</v>
      </c>
      <c r="AT541" s="222">
        <v>420927</v>
      </c>
    </row>
    <row r="542" spans="1:46">
      <c r="A542" s="222">
        <v>420938</v>
      </c>
      <c r="B542" s="222" t="s">
        <v>470</v>
      </c>
      <c r="L542" s="222" t="s">
        <v>164</v>
      </c>
      <c r="Q542" s="222" t="s">
        <v>166</v>
      </c>
      <c r="R542" s="222" t="s">
        <v>165</v>
      </c>
      <c r="S542" s="222" t="s">
        <v>166</v>
      </c>
      <c r="W542" s="222" t="s">
        <v>165</v>
      </c>
      <c r="X542" s="222" t="s">
        <v>166</v>
      </c>
      <c r="AS542" s="222" t="s">
        <v>3454</v>
      </c>
      <c r="AT542" s="222">
        <v>420938</v>
      </c>
    </row>
    <row r="543" spans="1:46">
      <c r="A543" s="222">
        <v>420944</v>
      </c>
      <c r="B543" s="222" t="s">
        <v>470</v>
      </c>
      <c r="L543" s="222" t="s">
        <v>165</v>
      </c>
      <c r="M543" s="222" t="s">
        <v>165</v>
      </c>
      <c r="N543" s="222" t="s">
        <v>164</v>
      </c>
      <c r="O543" s="222" t="s">
        <v>164</v>
      </c>
      <c r="P543" s="222" t="s">
        <v>166</v>
      </c>
      <c r="Q543" s="222" t="s">
        <v>166</v>
      </c>
      <c r="R543" s="222" t="s">
        <v>165</v>
      </c>
      <c r="S543" s="222" t="s">
        <v>165</v>
      </c>
      <c r="T543" s="222" t="s">
        <v>165</v>
      </c>
      <c r="U543" s="222" t="s">
        <v>165</v>
      </c>
      <c r="V543" s="222" t="s">
        <v>165</v>
      </c>
      <c r="W543" s="222" t="s">
        <v>165</v>
      </c>
      <c r="X543" s="222" t="s">
        <v>165</v>
      </c>
      <c r="AS543" s="222" t="s">
        <v>3454</v>
      </c>
      <c r="AT543" s="222">
        <v>420944</v>
      </c>
    </row>
    <row r="544" spans="1:46">
      <c r="A544" s="222">
        <v>420945</v>
      </c>
      <c r="B544" s="222" t="s">
        <v>470</v>
      </c>
      <c r="E544" s="222" t="s">
        <v>166</v>
      </c>
      <c r="K544" s="222" t="s">
        <v>166</v>
      </c>
      <c r="P544" s="222" t="s">
        <v>165</v>
      </c>
      <c r="R544" s="222" t="s">
        <v>165</v>
      </c>
      <c r="S544" s="222" t="s">
        <v>165</v>
      </c>
      <c r="T544" s="222" t="s">
        <v>165</v>
      </c>
      <c r="U544" s="222" t="s">
        <v>165</v>
      </c>
      <c r="V544" s="222" t="s">
        <v>165</v>
      </c>
      <c r="W544" s="222" t="s">
        <v>165</v>
      </c>
      <c r="X544" s="222" t="s">
        <v>165</v>
      </c>
      <c r="AS544" s="222" t="s">
        <v>3454</v>
      </c>
      <c r="AT544" s="222">
        <v>420945</v>
      </c>
    </row>
    <row r="545" spans="1:46">
      <c r="A545" s="222">
        <v>420947</v>
      </c>
      <c r="B545" s="222" t="s">
        <v>470</v>
      </c>
      <c r="I545" s="222" t="s">
        <v>164</v>
      </c>
      <c r="K545" s="222" t="s">
        <v>164</v>
      </c>
      <c r="O545" s="222" t="s">
        <v>164</v>
      </c>
      <c r="P545" s="222" t="s">
        <v>164</v>
      </c>
      <c r="Q545" s="222" t="s">
        <v>166</v>
      </c>
      <c r="W545" s="222" t="s">
        <v>166</v>
      </c>
      <c r="X545" s="222" t="s">
        <v>164</v>
      </c>
      <c r="AS545" s="222" t="s">
        <v>3454</v>
      </c>
      <c r="AT545" s="222">
        <v>420947</v>
      </c>
    </row>
    <row r="546" spans="1:46">
      <c r="A546" s="222">
        <v>420955</v>
      </c>
      <c r="B546" s="222" t="s">
        <v>470</v>
      </c>
      <c r="G546" s="222" t="s">
        <v>164</v>
      </c>
      <c r="H546" s="222" t="s">
        <v>166</v>
      </c>
      <c r="L546" s="222" t="s">
        <v>165</v>
      </c>
      <c r="N546" s="222" t="s">
        <v>166</v>
      </c>
      <c r="O546" s="222" t="s">
        <v>165</v>
      </c>
      <c r="P546" s="222" t="s">
        <v>165</v>
      </c>
      <c r="R546" s="222" t="s">
        <v>165</v>
      </c>
      <c r="S546" s="222" t="s">
        <v>165</v>
      </c>
      <c r="T546" s="222" t="s">
        <v>165</v>
      </c>
      <c r="U546" s="222" t="s">
        <v>165</v>
      </c>
      <c r="V546" s="222" t="s">
        <v>165</v>
      </c>
      <c r="W546" s="222" t="s">
        <v>165</v>
      </c>
      <c r="X546" s="222" t="s">
        <v>165</v>
      </c>
      <c r="AS546" s="222" t="s">
        <v>3454</v>
      </c>
      <c r="AT546" s="222">
        <v>420955</v>
      </c>
    </row>
    <row r="547" spans="1:46">
      <c r="A547" s="222">
        <v>420966</v>
      </c>
      <c r="B547" s="222" t="s">
        <v>361</v>
      </c>
      <c r="D547" s="222" t="s">
        <v>164</v>
      </c>
      <c r="G547" s="222" t="s">
        <v>166</v>
      </c>
      <c r="K547" s="222" t="s">
        <v>164</v>
      </c>
      <c r="N547" s="222" t="s">
        <v>165</v>
      </c>
      <c r="O547" s="222" t="s">
        <v>165</v>
      </c>
      <c r="P547" s="222" t="s">
        <v>165</v>
      </c>
      <c r="Q547" s="222" t="s">
        <v>165</v>
      </c>
      <c r="R547" s="222" t="s">
        <v>165</v>
      </c>
      <c r="S547" s="222" t="s">
        <v>165</v>
      </c>
      <c r="AS547" s="222" t="s">
        <v>3454</v>
      </c>
      <c r="AT547" s="222">
        <v>420966</v>
      </c>
    </row>
    <row r="548" spans="1:46">
      <c r="A548" s="222">
        <v>420971</v>
      </c>
      <c r="B548" s="222" t="s">
        <v>361</v>
      </c>
      <c r="D548" s="222" t="s">
        <v>164</v>
      </c>
      <c r="I548" s="222" t="s">
        <v>165</v>
      </c>
      <c r="J548" s="222" t="s">
        <v>166</v>
      </c>
      <c r="L548" s="222" t="s">
        <v>166</v>
      </c>
      <c r="N548" s="222" t="s">
        <v>165</v>
      </c>
      <c r="O548" s="222" t="s">
        <v>165</v>
      </c>
      <c r="P548" s="222" t="s">
        <v>165</v>
      </c>
      <c r="Q548" s="222" t="s">
        <v>165</v>
      </c>
      <c r="R548" s="222" t="s">
        <v>165</v>
      </c>
      <c r="S548" s="222" t="s">
        <v>165</v>
      </c>
      <c r="AS548" s="222" t="s">
        <v>3454</v>
      </c>
      <c r="AT548" s="222">
        <v>420971</v>
      </c>
    </row>
    <row r="549" spans="1:46">
      <c r="A549" s="222">
        <v>420976</v>
      </c>
      <c r="B549" s="222" t="s">
        <v>470</v>
      </c>
      <c r="H549" s="222" t="s">
        <v>164</v>
      </c>
      <c r="K549" s="222" t="s">
        <v>164</v>
      </c>
      <c r="L549" s="222" t="s">
        <v>164</v>
      </c>
      <c r="P549" s="222" t="s">
        <v>164</v>
      </c>
      <c r="R549" s="222" t="s">
        <v>166</v>
      </c>
      <c r="S549" s="222" t="s">
        <v>164</v>
      </c>
      <c r="V549" s="222" t="s">
        <v>165</v>
      </c>
      <c r="AS549" s="222" t="s">
        <v>3454</v>
      </c>
      <c r="AT549" s="222">
        <v>420976</v>
      </c>
    </row>
    <row r="550" spans="1:46">
      <c r="A550" s="222">
        <v>420981</v>
      </c>
      <c r="B550" s="222" t="s">
        <v>470</v>
      </c>
      <c r="E550" s="222" t="s">
        <v>164</v>
      </c>
      <c r="H550" s="222" t="s">
        <v>164</v>
      </c>
      <c r="K550" s="222" t="s">
        <v>164</v>
      </c>
      <c r="L550" s="222" t="s">
        <v>165</v>
      </c>
      <c r="O550" s="222" t="s">
        <v>166</v>
      </c>
      <c r="P550" s="222" t="s">
        <v>164</v>
      </c>
      <c r="Q550" s="222" t="s">
        <v>164</v>
      </c>
      <c r="S550" s="222" t="s">
        <v>166</v>
      </c>
      <c r="T550" s="222" t="s">
        <v>166</v>
      </c>
      <c r="V550" s="222" t="s">
        <v>166</v>
      </c>
      <c r="X550" s="222" t="s">
        <v>166</v>
      </c>
      <c r="AS550" s="222" t="s">
        <v>3454</v>
      </c>
      <c r="AT550" s="222">
        <v>420981</v>
      </c>
    </row>
    <row r="551" spans="1:46">
      <c r="A551" s="222">
        <v>420982</v>
      </c>
      <c r="B551" s="222" t="s">
        <v>470</v>
      </c>
      <c r="D551" s="222" t="s">
        <v>164</v>
      </c>
      <c r="I551" s="222" t="s">
        <v>166</v>
      </c>
      <c r="L551" s="222" t="s">
        <v>165</v>
      </c>
      <c r="M551" s="222" t="s">
        <v>165</v>
      </c>
      <c r="N551" s="222" t="s">
        <v>166</v>
      </c>
      <c r="P551" s="222" t="s">
        <v>166</v>
      </c>
      <c r="Q551" s="222" t="s">
        <v>165</v>
      </c>
      <c r="R551" s="222" t="s">
        <v>165</v>
      </c>
      <c r="S551" s="222" t="s">
        <v>165</v>
      </c>
      <c r="T551" s="222" t="s">
        <v>166</v>
      </c>
      <c r="U551" s="222" t="s">
        <v>165</v>
      </c>
      <c r="V551" s="222" t="s">
        <v>166</v>
      </c>
      <c r="X551" s="222" t="s">
        <v>166</v>
      </c>
      <c r="AS551" s="222" t="s">
        <v>3454</v>
      </c>
      <c r="AT551" s="222">
        <v>420982</v>
      </c>
    </row>
    <row r="552" spans="1:46">
      <c r="A552" s="222">
        <v>420991</v>
      </c>
      <c r="B552" s="222" t="s">
        <v>470</v>
      </c>
      <c r="H552" s="222" t="s">
        <v>164</v>
      </c>
      <c r="L552" s="222" t="s">
        <v>165</v>
      </c>
      <c r="P552" s="222" t="s">
        <v>164</v>
      </c>
      <c r="R552" s="222" t="s">
        <v>165</v>
      </c>
      <c r="S552" s="222" t="s">
        <v>166</v>
      </c>
      <c r="AS552" s="222" t="s">
        <v>3454</v>
      </c>
      <c r="AT552" s="222">
        <v>420991</v>
      </c>
    </row>
    <row r="553" spans="1:46">
      <c r="A553" s="222">
        <v>421003</v>
      </c>
      <c r="B553" s="222" t="s">
        <v>470</v>
      </c>
      <c r="E553" s="222" t="s">
        <v>164</v>
      </c>
      <c r="K553" s="222" t="s">
        <v>164</v>
      </c>
      <c r="L553" s="222" t="s">
        <v>164</v>
      </c>
      <c r="O553" s="222" t="s">
        <v>164</v>
      </c>
      <c r="P553" s="222" t="s">
        <v>166</v>
      </c>
      <c r="Q553" s="222" t="s">
        <v>166</v>
      </c>
      <c r="R553" s="222" t="s">
        <v>165</v>
      </c>
      <c r="S553" s="222" t="s">
        <v>165</v>
      </c>
      <c r="T553" s="222" t="s">
        <v>165</v>
      </c>
      <c r="U553" s="222" t="s">
        <v>165</v>
      </c>
      <c r="V553" s="222" t="s">
        <v>165</v>
      </c>
      <c r="W553" s="222" t="s">
        <v>165</v>
      </c>
      <c r="X553" s="222" t="s">
        <v>165</v>
      </c>
      <c r="AS553" s="222" t="s">
        <v>3454</v>
      </c>
      <c r="AT553" s="222">
        <v>421003</v>
      </c>
    </row>
    <row r="554" spans="1:46">
      <c r="A554" s="222">
        <v>421009</v>
      </c>
      <c r="B554" s="222" t="s">
        <v>470</v>
      </c>
      <c r="E554" s="222" t="s">
        <v>164</v>
      </c>
      <c r="G554" s="222" t="s">
        <v>164</v>
      </c>
      <c r="I554" s="222" t="s">
        <v>164</v>
      </c>
      <c r="L554" s="222" t="s">
        <v>166</v>
      </c>
      <c r="O554" s="222" t="s">
        <v>164</v>
      </c>
      <c r="Q554" s="222" t="s">
        <v>164</v>
      </c>
      <c r="AS554" s="222" t="s">
        <v>3454</v>
      </c>
      <c r="AT554" s="222">
        <v>421009</v>
      </c>
    </row>
    <row r="555" spans="1:46">
      <c r="A555" s="222">
        <v>421024</v>
      </c>
      <c r="B555" s="222" t="s">
        <v>470</v>
      </c>
      <c r="G555" s="222" t="s">
        <v>166</v>
      </c>
      <c r="I555" s="222" t="s">
        <v>164</v>
      </c>
      <c r="J555" s="222" t="s">
        <v>165</v>
      </c>
      <c r="L555" s="222" t="s">
        <v>166</v>
      </c>
      <c r="Q555" s="222" t="s">
        <v>165</v>
      </c>
      <c r="R555" s="222" t="s">
        <v>165</v>
      </c>
      <c r="S555" s="222" t="s">
        <v>165</v>
      </c>
      <c r="T555" s="222" t="s">
        <v>166</v>
      </c>
      <c r="AS555" s="222" t="s">
        <v>3454</v>
      </c>
      <c r="AT555" s="222">
        <v>421024</v>
      </c>
    </row>
    <row r="556" spans="1:46">
      <c r="A556" s="222">
        <v>421027</v>
      </c>
      <c r="B556" s="222" t="s">
        <v>361</v>
      </c>
      <c r="H556" s="222" t="s">
        <v>164</v>
      </c>
      <c r="K556" s="222" t="s">
        <v>164</v>
      </c>
      <c r="L556" s="222" t="s">
        <v>164</v>
      </c>
      <c r="N556" s="222" t="s">
        <v>165</v>
      </c>
      <c r="O556" s="222" t="s">
        <v>165</v>
      </c>
      <c r="P556" s="222" t="s">
        <v>165</v>
      </c>
      <c r="Q556" s="222" t="s">
        <v>165</v>
      </c>
      <c r="R556" s="222" t="s">
        <v>165</v>
      </c>
      <c r="S556" s="222" t="s">
        <v>165</v>
      </c>
      <c r="AS556" s="222" t="s">
        <v>3454</v>
      </c>
      <c r="AT556" s="222">
        <v>421027</v>
      </c>
    </row>
    <row r="557" spans="1:46">
      <c r="A557" s="222">
        <v>421032</v>
      </c>
      <c r="B557" s="222" t="s">
        <v>470</v>
      </c>
      <c r="F557" s="222" t="s">
        <v>164</v>
      </c>
      <c r="I557" s="222" t="s">
        <v>164</v>
      </c>
      <c r="J557" s="222" t="s">
        <v>166</v>
      </c>
      <c r="L557" s="222" t="s">
        <v>166</v>
      </c>
      <c r="N557" s="222" t="s">
        <v>166</v>
      </c>
      <c r="O557" s="222" t="s">
        <v>165</v>
      </c>
      <c r="R557" s="222" t="s">
        <v>165</v>
      </c>
      <c r="S557" s="222" t="s">
        <v>166</v>
      </c>
      <c r="T557" s="222" t="s">
        <v>165</v>
      </c>
      <c r="U557" s="222" t="s">
        <v>165</v>
      </c>
      <c r="W557" s="222" t="s">
        <v>165</v>
      </c>
      <c r="AS557" s="222" t="s">
        <v>3454</v>
      </c>
      <c r="AT557" s="222">
        <v>421032</v>
      </c>
    </row>
    <row r="558" spans="1:46">
      <c r="A558" s="222">
        <v>421037</v>
      </c>
      <c r="B558" s="222" t="s">
        <v>470</v>
      </c>
      <c r="E558" s="222" t="s">
        <v>164</v>
      </c>
      <c r="F558" s="222" t="s">
        <v>164</v>
      </c>
      <c r="I558" s="222" t="s">
        <v>164</v>
      </c>
      <c r="J558" s="222" t="s">
        <v>164</v>
      </c>
      <c r="O558" s="222" t="s">
        <v>164</v>
      </c>
      <c r="P558" s="222" t="s">
        <v>165</v>
      </c>
      <c r="Q558" s="222" t="s">
        <v>164</v>
      </c>
      <c r="T558" s="222" t="s">
        <v>166</v>
      </c>
      <c r="W558" s="222" t="s">
        <v>166</v>
      </c>
      <c r="X558" s="222" t="s">
        <v>164</v>
      </c>
      <c r="AS558" s="222" t="s">
        <v>3454</v>
      </c>
      <c r="AT558" s="222">
        <v>421037</v>
      </c>
    </row>
    <row r="559" spans="1:46">
      <c r="A559" s="222">
        <v>421046</v>
      </c>
      <c r="B559" s="222" t="s">
        <v>470</v>
      </c>
      <c r="I559" s="222" t="s">
        <v>166</v>
      </c>
      <c r="J559" s="222" t="s">
        <v>166</v>
      </c>
      <c r="L559" s="222" t="s">
        <v>166</v>
      </c>
      <c r="M559" s="222" t="s">
        <v>164</v>
      </c>
      <c r="N559" s="222" t="s">
        <v>165</v>
      </c>
      <c r="O559" s="222" t="s">
        <v>165</v>
      </c>
      <c r="P559" s="222" t="s">
        <v>165</v>
      </c>
      <c r="Q559" s="222" t="s">
        <v>165</v>
      </c>
      <c r="R559" s="222" t="s">
        <v>165</v>
      </c>
      <c r="S559" s="222" t="s">
        <v>165</v>
      </c>
      <c r="T559" s="222" t="s">
        <v>165</v>
      </c>
      <c r="U559" s="222" t="s">
        <v>165</v>
      </c>
      <c r="V559" s="222" t="s">
        <v>165</v>
      </c>
      <c r="W559" s="222" t="s">
        <v>165</v>
      </c>
      <c r="X559" s="222" t="s">
        <v>165</v>
      </c>
      <c r="AS559" s="222" t="s">
        <v>3454</v>
      </c>
      <c r="AT559" s="222">
        <v>421046</v>
      </c>
    </row>
    <row r="560" spans="1:46">
      <c r="A560" s="222">
        <v>421055</v>
      </c>
      <c r="B560" s="222" t="s">
        <v>470</v>
      </c>
      <c r="G560" s="222" t="s">
        <v>164</v>
      </c>
      <c r="H560" s="222" t="s">
        <v>164</v>
      </c>
      <c r="L560" s="222" t="s">
        <v>166</v>
      </c>
      <c r="N560" s="222" t="s">
        <v>166</v>
      </c>
      <c r="Q560" s="222" t="s">
        <v>166</v>
      </c>
      <c r="R560" s="222" t="s">
        <v>165</v>
      </c>
      <c r="S560" s="222" t="s">
        <v>165</v>
      </c>
      <c r="T560" s="222" t="s">
        <v>165</v>
      </c>
      <c r="U560" s="222" t="s">
        <v>165</v>
      </c>
      <c r="V560" s="222" t="s">
        <v>165</v>
      </c>
      <c r="W560" s="222" t="s">
        <v>165</v>
      </c>
      <c r="X560" s="222" t="s">
        <v>165</v>
      </c>
      <c r="AS560" s="222" t="s">
        <v>3454</v>
      </c>
      <c r="AT560" s="222">
        <v>421055</v>
      </c>
    </row>
    <row r="561" spans="1:46">
      <c r="A561" s="222">
        <v>421058</v>
      </c>
      <c r="B561" s="222" t="s">
        <v>470</v>
      </c>
      <c r="G561" s="222" t="s">
        <v>166</v>
      </c>
      <c r="K561" s="222" t="s">
        <v>164</v>
      </c>
      <c r="L561" s="222" t="s">
        <v>165</v>
      </c>
      <c r="P561" s="222" t="s">
        <v>166</v>
      </c>
      <c r="Q561" s="222" t="s">
        <v>166</v>
      </c>
      <c r="T561" s="222" t="s">
        <v>165</v>
      </c>
      <c r="V561" s="222" t="s">
        <v>164</v>
      </c>
      <c r="AS561" s="222" t="s">
        <v>3454</v>
      </c>
      <c r="AT561" s="222">
        <v>421058</v>
      </c>
    </row>
    <row r="562" spans="1:46">
      <c r="A562" s="222">
        <v>421083</v>
      </c>
      <c r="B562" s="222" t="s">
        <v>470</v>
      </c>
      <c r="I562" s="222" t="s">
        <v>164</v>
      </c>
      <c r="K562" s="222" t="s">
        <v>164</v>
      </c>
      <c r="N562" s="222" t="s">
        <v>166</v>
      </c>
      <c r="O562" s="222" t="s">
        <v>166</v>
      </c>
      <c r="Q562" s="222" t="s">
        <v>166</v>
      </c>
      <c r="T562" s="222" t="s">
        <v>166</v>
      </c>
      <c r="V562" s="222" t="s">
        <v>166</v>
      </c>
      <c r="W562" s="222" t="s">
        <v>166</v>
      </c>
      <c r="X562" s="222" t="s">
        <v>165</v>
      </c>
      <c r="AS562" s="222" t="s">
        <v>3454</v>
      </c>
      <c r="AT562" s="222">
        <v>421083</v>
      </c>
    </row>
    <row r="563" spans="1:46">
      <c r="A563" s="222">
        <v>421090</v>
      </c>
      <c r="B563" s="222" t="s">
        <v>470</v>
      </c>
      <c r="F563" s="222" t="s">
        <v>164</v>
      </c>
      <c r="J563" s="222" t="s">
        <v>164</v>
      </c>
      <c r="K563" s="222" t="s">
        <v>164</v>
      </c>
      <c r="L563" s="222" t="s">
        <v>165</v>
      </c>
      <c r="O563" s="222" t="s">
        <v>165</v>
      </c>
      <c r="P563" s="222" t="s">
        <v>165</v>
      </c>
      <c r="Q563" s="222" t="s">
        <v>165</v>
      </c>
      <c r="R563" s="222" t="s">
        <v>165</v>
      </c>
      <c r="U563" s="222" t="s">
        <v>165</v>
      </c>
      <c r="V563" s="222" t="s">
        <v>165</v>
      </c>
      <c r="W563" s="222" t="s">
        <v>165</v>
      </c>
      <c r="AS563" s="222" t="s">
        <v>3454</v>
      </c>
      <c r="AT563" s="222">
        <v>421090</v>
      </c>
    </row>
    <row r="564" spans="1:46">
      <c r="A564" s="222">
        <v>421091</v>
      </c>
      <c r="B564" s="222" t="s">
        <v>470</v>
      </c>
      <c r="L564" s="222" t="s">
        <v>164</v>
      </c>
      <c r="Q564" s="222" t="s">
        <v>164</v>
      </c>
      <c r="S564" s="222" t="s">
        <v>164</v>
      </c>
      <c r="W564" s="222" t="s">
        <v>166</v>
      </c>
      <c r="X564" s="222" t="s">
        <v>164</v>
      </c>
      <c r="AS564" s="222" t="s">
        <v>3454</v>
      </c>
      <c r="AT564" s="222">
        <v>421091</v>
      </c>
    </row>
    <row r="565" spans="1:46">
      <c r="A565" s="222">
        <v>421116</v>
      </c>
      <c r="B565" s="222" t="s">
        <v>470</v>
      </c>
      <c r="I565" s="222" t="s">
        <v>164</v>
      </c>
      <c r="L565" s="222" t="s">
        <v>166</v>
      </c>
      <c r="M565" s="222" t="s">
        <v>166</v>
      </c>
      <c r="N565" s="222" t="s">
        <v>165</v>
      </c>
      <c r="P565" s="222" t="s">
        <v>164</v>
      </c>
      <c r="Q565" s="222" t="s">
        <v>165</v>
      </c>
      <c r="S565" s="222" t="s">
        <v>164</v>
      </c>
      <c r="T565" s="222" t="s">
        <v>165</v>
      </c>
      <c r="U565" s="222" t="s">
        <v>166</v>
      </c>
      <c r="V565" s="222" t="s">
        <v>165</v>
      </c>
      <c r="W565" s="222" t="s">
        <v>165</v>
      </c>
      <c r="X565" s="222" t="s">
        <v>165</v>
      </c>
      <c r="AS565" s="222" t="s">
        <v>3454</v>
      </c>
      <c r="AT565" s="222">
        <v>421116</v>
      </c>
    </row>
    <row r="566" spans="1:46">
      <c r="A566" s="222">
        <v>421121</v>
      </c>
      <c r="B566" s="222" t="s">
        <v>470</v>
      </c>
      <c r="D566" s="222" t="s">
        <v>164</v>
      </c>
      <c r="K566" s="222" t="s">
        <v>164</v>
      </c>
      <c r="Q566" s="222" t="s">
        <v>166</v>
      </c>
      <c r="S566" s="222" t="s">
        <v>166</v>
      </c>
      <c r="T566" s="222" t="s">
        <v>165</v>
      </c>
      <c r="U566" s="222" t="s">
        <v>165</v>
      </c>
      <c r="V566" s="222" t="s">
        <v>165</v>
      </c>
      <c r="W566" s="222" t="s">
        <v>165</v>
      </c>
      <c r="X566" s="222" t="s">
        <v>165</v>
      </c>
      <c r="AS566" s="222" t="s">
        <v>3454</v>
      </c>
      <c r="AT566" s="222">
        <v>421121</v>
      </c>
    </row>
    <row r="567" spans="1:46">
      <c r="A567" s="222">
        <v>421125</v>
      </c>
      <c r="B567" s="222" t="s">
        <v>361</v>
      </c>
      <c r="D567" s="222" t="s">
        <v>164</v>
      </c>
      <c r="K567" s="222" t="s">
        <v>164</v>
      </c>
      <c r="N567" s="222" t="s">
        <v>165</v>
      </c>
      <c r="O567" s="222" t="s">
        <v>165</v>
      </c>
      <c r="P567" s="222" t="s">
        <v>165</v>
      </c>
      <c r="Q567" s="222" t="s">
        <v>165</v>
      </c>
      <c r="R567" s="222" t="s">
        <v>165</v>
      </c>
      <c r="S567" s="222" t="s">
        <v>165</v>
      </c>
      <c r="AS567" s="222" t="s">
        <v>3454</v>
      </c>
      <c r="AT567" s="222">
        <v>421125</v>
      </c>
    </row>
    <row r="568" spans="1:46">
      <c r="A568" s="222">
        <v>421128</v>
      </c>
      <c r="B568" s="222" t="s">
        <v>470</v>
      </c>
      <c r="I568" s="222" t="s">
        <v>164</v>
      </c>
      <c r="K568" s="222" t="s">
        <v>164</v>
      </c>
      <c r="L568" s="222" t="s">
        <v>164</v>
      </c>
      <c r="N568" s="222" t="s">
        <v>165</v>
      </c>
      <c r="O568" s="222" t="s">
        <v>165</v>
      </c>
      <c r="P568" s="222" t="s">
        <v>164</v>
      </c>
      <c r="Q568" s="222" t="s">
        <v>166</v>
      </c>
      <c r="R568" s="222" t="s">
        <v>165</v>
      </c>
      <c r="T568" s="222" t="s">
        <v>165</v>
      </c>
      <c r="U568" s="222" t="s">
        <v>165</v>
      </c>
      <c r="V568" s="222" t="s">
        <v>166</v>
      </c>
      <c r="W568" s="222" t="s">
        <v>166</v>
      </c>
      <c r="X568" s="222" t="s">
        <v>166</v>
      </c>
      <c r="AS568" s="222" t="s">
        <v>3454</v>
      </c>
      <c r="AT568" s="222">
        <v>421128</v>
      </c>
    </row>
    <row r="569" spans="1:46">
      <c r="A569" s="222">
        <v>421134</v>
      </c>
      <c r="B569" s="222" t="s">
        <v>470</v>
      </c>
      <c r="F569" s="222" t="s">
        <v>164</v>
      </c>
      <c r="O569" s="222" t="s">
        <v>164</v>
      </c>
      <c r="Q569" s="222" t="s">
        <v>164</v>
      </c>
      <c r="R569" s="222" t="s">
        <v>165</v>
      </c>
      <c r="S569" s="222" t="s">
        <v>164</v>
      </c>
      <c r="AS569" s="222" t="s">
        <v>3454</v>
      </c>
      <c r="AT569" s="222">
        <v>421134</v>
      </c>
    </row>
    <row r="570" spans="1:46">
      <c r="A570" s="222">
        <v>421136</v>
      </c>
      <c r="B570" s="222" t="s">
        <v>470</v>
      </c>
      <c r="H570" s="222" t="s">
        <v>165</v>
      </c>
      <c r="J570" s="222" t="s">
        <v>165</v>
      </c>
      <c r="K570" s="222" t="s">
        <v>166</v>
      </c>
      <c r="N570" s="222" t="s">
        <v>165</v>
      </c>
      <c r="O570" s="222" t="s">
        <v>165</v>
      </c>
      <c r="R570" s="222" t="s">
        <v>165</v>
      </c>
      <c r="S570" s="222" t="s">
        <v>165</v>
      </c>
      <c r="T570" s="222" t="s">
        <v>165</v>
      </c>
      <c r="U570" s="222" t="s">
        <v>165</v>
      </c>
      <c r="W570" s="222" t="s">
        <v>165</v>
      </c>
      <c r="AS570" s="222" t="s">
        <v>3454</v>
      </c>
      <c r="AT570" s="222">
        <v>421136</v>
      </c>
    </row>
    <row r="571" spans="1:46">
      <c r="A571" s="222">
        <v>421138</v>
      </c>
      <c r="B571" s="222" t="s">
        <v>470</v>
      </c>
      <c r="J571" s="222" t="s">
        <v>164</v>
      </c>
      <c r="L571" s="222" t="s">
        <v>165</v>
      </c>
      <c r="N571" s="222" t="s">
        <v>164</v>
      </c>
      <c r="P571" s="222" t="s">
        <v>165</v>
      </c>
      <c r="Q571" s="222" t="s">
        <v>164</v>
      </c>
      <c r="R571" s="222" t="s">
        <v>165</v>
      </c>
      <c r="T571" s="222" t="s">
        <v>166</v>
      </c>
      <c r="U571" s="222" t="s">
        <v>165</v>
      </c>
      <c r="V571" s="222" t="s">
        <v>165</v>
      </c>
      <c r="W571" s="222" t="s">
        <v>165</v>
      </c>
      <c r="X571" s="222" t="s">
        <v>165</v>
      </c>
      <c r="AS571" s="222" t="s">
        <v>3454</v>
      </c>
      <c r="AT571" s="222">
        <v>421138</v>
      </c>
    </row>
    <row r="572" spans="1:46">
      <c r="A572" s="222">
        <v>421141</v>
      </c>
      <c r="B572" s="222" t="s">
        <v>470</v>
      </c>
      <c r="S572" s="222" t="s">
        <v>165</v>
      </c>
      <c r="T572" s="222" t="s">
        <v>165</v>
      </c>
      <c r="U572" s="222" t="s">
        <v>165</v>
      </c>
      <c r="V572" s="222" t="s">
        <v>165</v>
      </c>
      <c r="W572" s="222" t="s">
        <v>165</v>
      </c>
      <c r="X572" s="222" t="s">
        <v>165</v>
      </c>
      <c r="AS572" s="222" t="s">
        <v>3454</v>
      </c>
      <c r="AT572" s="222">
        <v>421141</v>
      </c>
    </row>
    <row r="573" spans="1:46">
      <c r="A573" s="222">
        <v>421144</v>
      </c>
      <c r="B573" s="222" t="s">
        <v>470</v>
      </c>
      <c r="H573" s="222" t="s">
        <v>166</v>
      </c>
      <c r="I573" s="222" t="s">
        <v>166</v>
      </c>
      <c r="M573" s="222" t="s">
        <v>164</v>
      </c>
      <c r="O573" s="222" t="s">
        <v>164</v>
      </c>
      <c r="R573" s="222" t="s">
        <v>166</v>
      </c>
      <c r="S573" s="222" t="s">
        <v>166</v>
      </c>
      <c r="T573" s="222" t="s">
        <v>165</v>
      </c>
      <c r="U573" s="222" t="s">
        <v>165</v>
      </c>
      <c r="W573" s="222" t="s">
        <v>165</v>
      </c>
      <c r="AS573" s="222" t="s">
        <v>3454</v>
      </c>
      <c r="AT573" s="222">
        <v>421144</v>
      </c>
    </row>
    <row r="574" spans="1:46">
      <c r="A574" s="222">
        <v>421162</v>
      </c>
      <c r="B574" s="222" t="s">
        <v>470</v>
      </c>
      <c r="G574" s="222" t="s">
        <v>166</v>
      </c>
      <c r="J574" s="222" t="s">
        <v>166</v>
      </c>
      <c r="P574" s="222" t="s">
        <v>165</v>
      </c>
      <c r="Q574" s="222" t="s">
        <v>165</v>
      </c>
      <c r="R574" s="222" t="s">
        <v>165</v>
      </c>
      <c r="T574" s="222" t="s">
        <v>165</v>
      </c>
      <c r="U574" s="222" t="s">
        <v>165</v>
      </c>
      <c r="V574" s="222" t="s">
        <v>165</v>
      </c>
      <c r="W574" s="222" t="s">
        <v>165</v>
      </c>
      <c r="X574" s="222" t="s">
        <v>165</v>
      </c>
      <c r="AS574" s="222" t="s">
        <v>3454</v>
      </c>
      <c r="AT574" s="222">
        <v>421162</v>
      </c>
    </row>
    <row r="575" spans="1:46">
      <c r="A575" s="222">
        <v>421173</v>
      </c>
      <c r="B575" s="222" t="s">
        <v>470</v>
      </c>
      <c r="L575" s="222" t="s">
        <v>165</v>
      </c>
      <c r="M575" s="222" t="s">
        <v>165</v>
      </c>
      <c r="Q575" s="222" t="s">
        <v>165</v>
      </c>
      <c r="U575" s="222" t="s">
        <v>165</v>
      </c>
      <c r="V575" s="222" t="s">
        <v>165</v>
      </c>
      <c r="X575" s="222" t="s">
        <v>165</v>
      </c>
      <c r="AS575" s="222" t="s">
        <v>3454</v>
      </c>
      <c r="AT575" s="222">
        <v>421173</v>
      </c>
    </row>
    <row r="576" spans="1:46">
      <c r="A576" s="222">
        <v>421177</v>
      </c>
      <c r="B576" s="222" t="s">
        <v>470</v>
      </c>
      <c r="D576" s="222" t="s">
        <v>166</v>
      </c>
      <c r="I576" s="222" t="s">
        <v>166</v>
      </c>
      <c r="L576" s="222" t="s">
        <v>166</v>
      </c>
      <c r="N576" s="222" t="s">
        <v>166</v>
      </c>
      <c r="O576" s="222" t="s">
        <v>164</v>
      </c>
      <c r="P576" s="222" t="s">
        <v>165</v>
      </c>
      <c r="Q576" s="222" t="s">
        <v>165</v>
      </c>
      <c r="R576" s="222" t="s">
        <v>165</v>
      </c>
      <c r="S576" s="222" t="s">
        <v>165</v>
      </c>
      <c r="T576" s="222" t="s">
        <v>166</v>
      </c>
      <c r="U576" s="222" t="s">
        <v>166</v>
      </c>
      <c r="V576" s="222" t="s">
        <v>166</v>
      </c>
      <c r="W576" s="222" t="s">
        <v>166</v>
      </c>
      <c r="X576" s="222" t="s">
        <v>166</v>
      </c>
      <c r="AS576" s="222" t="s">
        <v>3454</v>
      </c>
      <c r="AT576" s="222">
        <v>421177</v>
      </c>
    </row>
    <row r="577" spans="1:46">
      <c r="A577" s="222">
        <v>421179</v>
      </c>
      <c r="B577" s="222" t="s">
        <v>470</v>
      </c>
      <c r="C577" s="222" t="s">
        <v>164</v>
      </c>
      <c r="I577" s="222" t="s">
        <v>165</v>
      </c>
      <c r="J577" s="222" t="s">
        <v>164</v>
      </c>
      <c r="L577" s="222" t="s">
        <v>166</v>
      </c>
      <c r="N577" s="222" t="s">
        <v>164</v>
      </c>
      <c r="O577" s="222" t="s">
        <v>165</v>
      </c>
      <c r="P577" s="222" t="s">
        <v>165</v>
      </c>
      <c r="Q577" s="222" t="s">
        <v>165</v>
      </c>
      <c r="R577" s="222" t="s">
        <v>165</v>
      </c>
      <c r="S577" s="222" t="s">
        <v>165</v>
      </c>
      <c r="T577" s="222" t="s">
        <v>165</v>
      </c>
      <c r="U577" s="222" t="s">
        <v>165</v>
      </c>
      <c r="V577" s="222" t="s">
        <v>165</v>
      </c>
      <c r="W577" s="222" t="s">
        <v>165</v>
      </c>
      <c r="X577" s="222" t="s">
        <v>165</v>
      </c>
      <c r="AS577" s="222" t="s">
        <v>3454</v>
      </c>
      <c r="AT577" s="222">
        <v>421179</v>
      </c>
    </row>
    <row r="578" spans="1:46">
      <c r="A578" s="222">
        <v>421184</v>
      </c>
      <c r="B578" s="222" t="s">
        <v>470</v>
      </c>
      <c r="H578" s="222" t="s">
        <v>166</v>
      </c>
      <c r="L578" s="222" t="s">
        <v>165</v>
      </c>
      <c r="N578" s="222" t="s">
        <v>165</v>
      </c>
      <c r="O578" s="222" t="s">
        <v>164</v>
      </c>
      <c r="Q578" s="222" t="s">
        <v>165</v>
      </c>
      <c r="R578" s="222" t="s">
        <v>165</v>
      </c>
      <c r="S578" s="222" t="s">
        <v>165</v>
      </c>
      <c r="T578" s="222" t="s">
        <v>165</v>
      </c>
      <c r="U578" s="222" t="s">
        <v>165</v>
      </c>
      <c r="W578" s="222" t="s">
        <v>165</v>
      </c>
      <c r="X578" s="222" t="s">
        <v>165</v>
      </c>
      <c r="AS578" s="222" t="s">
        <v>3454</v>
      </c>
      <c r="AT578" s="222">
        <v>421184</v>
      </c>
    </row>
    <row r="579" spans="1:46">
      <c r="A579" s="222">
        <v>421191</v>
      </c>
      <c r="B579" s="222" t="s">
        <v>470</v>
      </c>
      <c r="K579" s="222" t="s">
        <v>164</v>
      </c>
      <c r="L579" s="222" t="s">
        <v>165</v>
      </c>
      <c r="N579" s="222" t="s">
        <v>166</v>
      </c>
      <c r="Q579" s="222" t="s">
        <v>165</v>
      </c>
      <c r="R579" s="222" t="s">
        <v>165</v>
      </c>
      <c r="T579" s="222" t="s">
        <v>165</v>
      </c>
      <c r="U579" s="222" t="s">
        <v>165</v>
      </c>
      <c r="V579" s="222" t="s">
        <v>165</v>
      </c>
      <c r="W579" s="222" t="s">
        <v>165</v>
      </c>
      <c r="X579" s="222" t="s">
        <v>165</v>
      </c>
      <c r="AS579" s="222" t="s">
        <v>3454</v>
      </c>
      <c r="AT579" s="222">
        <v>421191</v>
      </c>
    </row>
    <row r="580" spans="1:46">
      <c r="A580" s="222">
        <v>421194</v>
      </c>
      <c r="B580" s="222" t="s">
        <v>470</v>
      </c>
      <c r="I580" s="222" t="s">
        <v>166</v>
      </c>
      <c r="K580" s="222" t="s">
        <v>164</v>
      </c>
      <c r="L580" s="222" t="s">
        <v>165</v>
      </c>
      <c r="N580" s="222" t="s">
        <v>166</v>
      </c>
      <c r="O580" s="222" t="s">
        <v>166</v>
      </c>
      <c r="P580" s="222" t="s">
        <v>166</v>
      </c>
      <c r="Q580" s="222" t="s">
        <v>165</v>
      </c>
      <c r="T580" s="222" t="s">
        <v>165</v>
      </c>
      <c r="V580" s="222" t="s">
        <v>165</v>
      </c>
      <c r="X580" s="222" t="s">
        <v>165</v>
      </c>
      <c r="AS580" s="222" t="s">
        <v>3454</v>
      </c>
      <c r="AT580" s="222">
        <v>421194</v>
      </c>
    </row>
    <row r="581" spans="1:46">
      <c r="A581" s="222">
        <v>421196</v>
      </c>
      <c r="B581" s="222" t="s">
        <v>470</v>
      </c>
      <c r="D581" s="222" t="s">
        <v>164</v>
      </c>
      <c r="F581" s="222" t="s">
        <v>164</v>
      </c>
      <c r="L581" s="222" t="s">
        <v>164</v>
      </c>
      <c r="N581" s="222" t="s">
        <v>165</v>
      </c>
      <c r="P581" s="222" t="s">
        <v>165</v>
      </c>
      <c r="Q581" s="222" t="s">
        <v>164</v>
      </c>
      <c r="S581" s="222" t="s">
        <v>166</v>
      </c>
      <c r="V581" s="222" t="s">
        <v>165</v>
      </c>
      <c r="W581" s="222" t="s">
        <v>166</v>
      </c>
      <c r="AS581" s="222" t="s">
        <v>3454</v>
      </c>
      <c r="AT581" s="222">
        <v>421196</v>
      </c>
    </row>
    <row r="582" spans="1:46">
      <c r="A582" s="222">
        <v>421197</v>
      </c>
      <c r="B582" s="222" t="s">
        <v>361</v>
      </c>
      <c r="D582" s="222" t="s">
        <v>164</v>
      </c>
      <c r="H582" s="222" t="s">
        <v>164</v>
      </c>
      <c r="K582" s="222" t="s">
        <v>166</v>
      </c>
      <c r="N582" s="222" t="s">
        <v>165</v>
      </c>
      <c r="O582" s="222" t="s">
        <v>165</v>
      </c>
      <c r="P582" s="222" t="s">
        <v>165</v>
      </c>
      <c r="Q582" s="222" t="s">
        <v>165</v>
      </c>
      <c r="R582" s="222" t="s">
        <v>165</v>
      </c>
      <c r="S582" s="222" t="s">
        <v>165</v>
      </c>
      <c r="AS582" s="222" t="s">
        <v>3454</v>
      </c>
      <c r="AT582" s="222">
        <v>421197</v>
      </c>
    </row>
    <row r="583" spans="1:46">
      <c r="A583" s="222">
        <v>421201</v>
      </c>
      <c r="B583" s="222" t="s">
        <v>470</v>
      </c>
      <c r="L583" s="222" t="s">
        <v>164</v>
      </c>
      <c r="Q583" s="222" t="s">
        <v>164</v>
      </c>
      <c r="R583" s="222" t="s">
        <v>165</v>
      </c>
      <c r="S583" s="222" t="s">
        <v>166</v>
      </c>
      <c r="T583" s="222" t="s">
        <v>166</v>
      </c>
      <c r="W583" s="222" t="s">
        <v>166</v>
      </c>
      <c r="AS583" s="222" t="s">
        <v>3454</v>
      </c>
      <c r="AT583" s="222">
        <v>421201</v>
      </c>
    </row>
    <row r="584" spans="1:46">
      <c r="A584" s="222">
        <v>421210</v>
      </c>
      <c r="B584" s="222" t="s">
        <v>470</v>
      </c>
      <c r="I584" s="222" t="s">
        <v>164</v>
      </c>
      <c r="M584" s="222" t="s">
        <v>165</v>
      </c>
      <c r="R584" s="222" t="s">
        <v>165</v>
      </c>
      <c r="S584" s="222" t="s">
        <v>164</v>
      </c>
      <c r="T584" s="222" t="s">
        <v>165</v>
      </c>
      <c r="AS584" s="222" t="s">
        <v>3454</v>
      </c>
      <c r="AT584" s="222">
        <v>421210</v>
      </c>
    </row>
    <row r="585" spans="1:46">
      <c r="A585" s="222">
        <v>421215</v>
      </c>
      <c r="B585" s="222" t="s">
        <v>470</v>
      </c>
      <c r="F585" s="222" t="s">
        <v>166</v>
      </c>
      <c r="K585" s="222" t="s">
        <v>165</v>
      </c>
      <c r="N585" s="222" t="s">
        <v>165</v>
      </c>
      <c r="O585" s="222" t="s">
        <v>165</v>
      </c>
      <c r="R585" s="222" t="s">
        <v>165</v>
      </c>
      <c r="S585" s="222" t="s">
        <v>165</v>
      </c>
      <c r="T585" s="222" t="s">
        <v>165</v>
      </c>
      <c r="U585" s="222" t="s">
        <v>165</v>
      </c>
      <c r="W585" s="222" t="s">
        <v>165</v>
      </c>
      <c r="AS585" s="222" t="s">
        <v>3454</v>
      </c>
      <c r="AT585" s="222">
        <v>421215</v>
      </c>
    </row>
    <row r="586" spans="1:46">
      <c r="A586" s="222">
        <v>421224</v>
      </c>
      <c r="B586" s="222" t="s">
        <v>470</v>
      </c>
      <c r="J586" s="222" t="s">
        <v>166</v>
      </c>
      <c r="K586" s="222" t="s">
        <v>165</v>
      </c>
      <c r="L586" s="222" t="s">
        <v>165</v>
      </c>
      <c r="N586" s="222" t="s">
        <v>166</v>
      </c>
      <c r="O586" s="222" t="s">
        <v>165</v>
      </c>
      <c r="P586" s="222" t="s">
        <v>165</v>
      </c>
      <c r="Q586" s="222" t="s">
        <v>166</v>
      </c>
      <c r="R586" s="222" t="s">
        <v>165</v>
      </c>
      <c r="T586" s="222" t="s">
        <v>165</v>
      </c>
      <c r="U586" s="222" t="s">
        <v>166</v>
      </c>
      <c r="V586" s="222" t="s">
        <v>165</v>
      </c>
      <c r="W586" s="222" t="s">
        <v>165</v>
      </c>
      <c r="AS586" s="222" t="s">
        <v>3454</v>
      </c>
      <c r="AT586" s="222">
        <v>421224</v>
      </c>
    </row>
    <row r="587" spans="1:46">
      <c r="A587" s="222">
        <v>421226</v>
      </c>
      <c r="B587" s="222" t="s">
        <v>470</v>
      </c>
      <c r="K587" s="222" t="s">
        <v>164</v>
      </c>
      <c r="O587" s="222" t="s">
        <v>164</v>
      </c>
      <c r="P587" s="222" t="s">
        <v>164</v>
      </c>
      <c r="Q587" s="222" t="s">
        <v>164</v>
      </c>
      <c r="U587" s="222" t="s">
        <v>164</v>
      </c>
      <c r="V587" s="222" t="s">
        <v>166</v>
      </c>
      <c r="AS587" s="222" t="s">
        <v>3454</v>
      </c>
      <c r="AT587" s="222">
        <v>421226</v>
      </c>
    </row>
    <row r="588" spans="1:46">
      <c r="A588" s="222">
        <v>421228</v>
      </c>
      <c r="B588" s="222" t="s">
        <v>470</v>
      </c>
      <c r="C588" s="222" t="s">
        <v>166</v>
      </c>
      <c r="E588" s="222" t="s">
        <v>164</v>
      </c>
      <c r="I588" s="222" t="s">
        <v>165</v>
      </c>
      <c r="L588" s="222" t="s">
        <v>165</v>
      </c>
      <c r="N588" s="222" t="s">
        <v>164</v>
      </c>
      <c r="O588" s="222" t="s">
        <v>165</v>
      </c>
      <c r="P588" s="222" t="s">
        <v>166</v>
      </c>
      <c r="Q588" s="222" t="s">
        <v>165</v>
      </c>
      <c r="R588" s="222" t="s">
        <v>166</v>
      </c>
      <c r="S588" s="222" t="s">
        <v>164</v>
      </c>
      <c r="T588" s="222" t="s">
        <v>166</v>
      </c>
      <c r="U588" s="222" t="s">
        <v>165</v>
      </c>
      <c r="W588" s="222" t="s">
        <v>165</v>
      </c>
      <c r="X588" s="222" t="s">
        <v>165</v>
      </c>
      <c r="AS588" s="222" t="s">
        <v>3454</v>
      </c>
      <c r="AT588" s="222">
        <v>421228</v>
      </c>
    </row>
    <row r="589" spans="1:46">
      <c r="A589" s="222">
        <v>421230</v>
      </c>
      <c r="B589" s="222" t="s">
        <v>470</v>
      </c>
      <c r="N589" s="222" t="s">
        <v>166</v>
      </c>
      <c r="P589" s="222" t="s">
        <v>166</v>
      </c>
      <c r="Q589" s="222" t="s">
        <v>166</v>
      </c>
      <c r="R589" s="222" t="s">
        <v>166</v>
      </c>
      <c r="T589" s="222" t="s">
        <v>165</v>
      </c>
      <c r="U589" s="222" t="s">
        <v>165</v>
      </c>
      <c r="V589" s="222" t="s">
        <v>165</v>
      </c>
      <c r="W589" s="222" t="s">
        <v>165</v>
      </c>
      <c r="X589" s="222" t="s">
        <v>165</v>
      </c>
      <c r="AS589" s="222" t="s">
        <v>3454</v>
      </c>
      <c r="AT589" s="222">
        <v>421230</v>
      </c>
    </row>
    <row r="590" spans="1:46">
      <c r="A590" s="222">
        <v>421239</v>
      </c>
      <c r="B590" s="222" t="s">
        <v>470</v>
      </c>
      <c r="I590" s="222" t="s">
        <v>165</v>
      </c>
      <c r="K590" s="222" t="s">
        <v>164</v>
      </c>
      <c r="N590" s="222" t="s">
        <v>165</v>
      </c>
      <c r="R590" s="222" t="s">
        <v>165</v>
      </c>
      <c r="S590" s="222" t="s">
        <v>165</v>
      </c>
      <c r="T590" s="222" t="s">
        <v>165</v>
      </c>
      <c r="W590" s="222" t="s">
        <v>165</v>
      </c>
      <c r="AS590" s="222" t="s">
        <v>3453</v>
      </c>
      <c r="AT590" s="222">
        <v>421239</v>
      </c>
    </row>
    <row r="591" spans="1:46">
      <c r="A591" s="222">
        <v>421246</v>
      </c>
      <c r="B591" s="222" t="s">
        <v>470</v>
      </c>
      <c r="F591" s="222" t="s">
        <v>164</v>
      </c>
      <c r="N591" s="222" t="s">
        <v>165</v>
      </c>
      <c r="P591" s="222" t="s">
        <v>165</v>
      </c>
      <c r="R591" s="222" t="s">
        <v>165</v>
      </c>
      <c r="S591" s="222" t="s">
        <v>166</v>
      </c>
      <c r="T591" s="222" t="s">
        <v>165</v>
      </c>
      <c r="U591" s="222" t="s">
        <v>165</v>
      </c>
      <c r="V591" s="222" t="s">
        <v>165</v>
      </c>
      <c r="W591" s="222" t="s">
        <v>165</v>
      </c>
      <c r="X591" s="222" t="s">
        <v>165</v>
      </c>
      <c r="AS591" s="222" t="s">
        <v>3454</v>
      </c>
      <c r="AT591" s="222">
        <v>421246</v>
      </c>
    </row>
    <row r="592" spans="1:46">
      <c r="A592" s="222">
        <v>421249</v>
      </c>
      <c r="B592" s="222" t="s">
        <v>361</v>
      </c>
      <c r="E592" s="222" t="s">
        <v>164</v>
      </c>
      <c r="K592" s="222" t="s">
        <v>166</v>
      </c>
      <c r="N592" s="222" t="s">
        <v>165</v>
      </c>
      <c r="O592" s="222" t="s">
        <v>165</v>
      </c>
      <c r="P592" s="222" t="s">
        <v>165</v>
      </c>
      <c r="Q592" s="222" t="s">
        <v>165</v>
      </c>
      <c r="R592" s="222" t="s">
        <v>165</v>
      </c>
      <c r="S592" s="222" t="s">
        <v>165</v>
      </c>
      <c r="AS592" s="222" t="s">
        <v>3454</v>
      </c>
      <c r="AT592" s="222">
        <v>421249</v>
      </c>
    </row>
    <row r="593" spans="1:46">
      <c r="A593" s="222">
        <v>421253</v>
      </c>
      <c r="B593" s="222" t="s">
        <v>470</v>
      </c>
      <c r="F593" s="222" t="s">
        <v>164</v>
      </c>
      <c r="H593" s="222" t="s">
        <v>165</v>
      </c>
      <c r="K593" s="222" t="s">
        <v>164</v>
      </c>
      <c r="L593" s="222" t="s">
        <v>165</v>
      </c>
      <c r="N593" s="222" t="s">
        <v>165</v>
      </c>
      <c r="O593" s="222" t="s">
        <v>165</v>
      </c>
      <c r="P593" s="222" t="s">
        <v>165</v>
      </c>
      <c r="Q593" s="222" t="s">
        <v>165</v>
      </c>
      <c r="R593" s="222" t="s">
        <v>165</v>
      </c>
      <c r="S593" s="222" t="s">
        <v>165</v>
      </c>
      <c r="T593" s="222" t="s">
        <v>165</v>
      </c>
      <c r="U593" s="222" t="s">
        <v>165</v>
      </c>
      <c r="V593" s="222" t="s">
        <v>165</v>
      </c>
      <c r="W593" s="222" t="s">
        <v>165</v>
      </c>
      <c r="X593" s="222" t="s">
        <v>165</v>
      </c>
      <c r="AS593" s="222" t="s">
        <v>3454</v>
      </c>
      <c r="AT593" s="222">
        <v>421253</v>
      </c>
    </row>
    <row r="594" spans="1:46">
      <c r="A594" s="222">
        <v>421257</v>
      </c>
      <c r="B594" s="222" t="s">
        <v>470</v>
      </c>
      <c r="J594" s="222" t="s">
        <v>166</v>
      </c>
      <c r="K594" s="222" t="s">
        <v>164</v>
      </c>
      <c r="L594" s="222" t="s">
        <v>165</v>
      </c>
      <c r="N594" s="222" t="s">
        <v>166</v>
      </c>
      <c r="O594" s="222" t="s">
        <v>166</v>
      </c>
      <c r="P594" s="222" t="s">
        <v>166</v>
      </c>
      <c r="Q594" s="222" t="s">
        <v>166</v>
      </c>
      <c r="R594" s="222" t="s">
        <v>165</v>
      </c>
      <c r="S594" s="222" t="s">
        <v>165</v>
      </c>
      <c r="T594" s="222" t="s">
        <v>165</v>
      </c>
      <c r="U594" s="222" t="s">
        <v>165</v>
      </c>
      <c r="V594" s="222" t="s">
        <v>165</v>
      </c>
      <c r="W594" s="222" t="s">
        <v>165</v>
      </c>
      <c r="X594" s="222" t="s">
        <v>165</v>
      </c>
      <c r="AS594" s="222" t="s">
        <v>3454</v>
      </c>
      <c r="AT594" s="222">
        <v>421257</v>
      </c>
    </row>
    <row r="595" spans="1:46">
      <c r="A595" s="222">
        <v>421258</v>
      </c>
      <c r="B595" s="222" t="s">
        <v>470</v>
      </c>
      <c r="H595" s="222" t="s">
        <v>166</v>
      </c>
      <c r="J595" s="222" t="s">
        <v>166</v>
      </c>
      <c r="K595" s="222" t="s">
        <v>164</v>
      </c>
      <c r="L595" s="222" t="s">
        <v>165</v>
      </c>
      <c r="O595" s="222" t="s">
        <v>164</v>
      </c>
      <c r="P595" s="222" t="s">
        <v>165</v>
      </c>
      <c r="Q595" s="222" t="s">
        <v>165</v>
      </c>
      <c r="R595" s="222" t="s">
        <v>165</v>
      </c>
      <c r="S595" s="222" t="s">
        <v>166</v>
      </c>
      <c r="T595" s="222" t="s">
        <v>165</v>
      </c>
      <c r="U595" s="222" t="s">
        <v>166</v>
      </c>
      <c r="V595" s="222" t="s">
        <v>165</v>
      </c>
      <c r="W595" s="222" t="s">
        <v>165</v>
      </c>
      <c r="X595" s="222" t="s">
        <v>166</v>
      </c>
      <c r="AS595" s="222" t="s">
        <v>3454</v>
      </c>
      <c r="AT595" s="222">
        <v>421258</v>
      </c>
    </row>
    <row r="596" spans="1:46">
      <c r="A596" s="222">
        <v>421260</v>
      </c>
      <c r="B596" s="222" t="s">
        <v>470</v>
      </c>
      <c r="G596" s="222" t="s">
        <v>164</v>
      </c>
      <c r="L596" s="222" t="s">
        <v>164</v>
      </c>
      <c r="M596" s="222" t="s">
        <v>164</v>
      </c>
      <c r="Q596" s="222" t="s">
        <v>164</v>
      </c>
      <c r="R596" s="222" t="s">
        <v>166</v>
      </c>
      <c r="X596" s="222" t="s">
        <v>164</v>
      </c>
      <c r="AS596" s="222" t="s">
        <v>3454</v>
      </c>
      <c r="AT596" s="222">
        <v>421260</v>
      </c>
    </row>
    <row r="597" spans="1:46">
      <c r="A597" s="222">
        <v>421266</v>
      </c>
      <c r="B597" s="222" t="s">
        <v>470</v>
      </c>
      <c r="H597" s="222" t="s">
        <v>164</v>
      </c>
      <c r="L597" s="222" t="s">
        <v>165</v>
      </c>
      <c r="N597" s="222" t="s">
        <v>166</v>
      </c>
      <c r="Q597" s="222" t="s">
        <v>164</v>
      </c>
      <c r="R597" s="222" t="s">
        <v>165</v>
      </c>
      <c r="S597" s="222" t="s">
        <v>165</v>
      </c>
      <c r="T597" s="222" t="s">
        <v>165</v>
      </c>
      <c r="U597" s="222" t="s">
        <v>165</v>
      </c>
      <c r="W597" s="222" t="s">
        <v>165</v>
      </c>
      <c r="X597" s="222" t="s">
        <v>165</v>
      </c>
      <c r="AS597" s="222" t="s">
        <v>3454</v>
      </c>
      <c r="AT597" s="222">
        <v>421266</v>
      </c>
    </row>
    <row r="598" spans="1:46">
      <c r="A598" s="222">
        <v>421271</v>
      </c>
      <c r="B598" s="222" t="s">
        <v>470</v>
      </c>
      <c r="G598" s="222" t="s">
        <v>164</v>
      </c>
      <c r="K598" s="222" t="s">
        <v>166</v>
      </c>
      <c r="L598" s="222" t="s">
        <v>165</v>
      </c>
      <c r="M598" s="222" t="s">
        <v>164</v>
      </c>
      <c r="N598" s="222" t="s">
        <v>165</v>
      </c>
      <c r="O598" s="222" t="s">
        <v>165</v>
      </c>
      <c r="P598" s="222" t="s">
        <v>165</v>
      </c>
      <c r="Q598" s="222" t="s">
        <v>165</v>
      </c>
      <c r="R598" s="222" t="s">
        <v>165</v>
      </c>
      <c r="S598" s="222" t="s">
        <v>165</v>
      </c>
      <c r="T598" s="222" t="s">
        <v>165</v>
      </c>
      <c r="U598" s="222" t="s">
        <v>165</v>
      </c>
      <c r="V598" s="222" t="s">
        <v>165</v>
      </c>
      <c r="W598" s="222" t="s">
        <v>165</v>
      </c>
      <c r="X598" s="222" t="s">
        <v>166</v>
      </c>
      <c r="AS598" s="222" t="s">
        <v>3454</v>
      </c>
      <c r="AT598" s="222">
        <v>421271</v>
      </c>
    </row>
    <row r="599" spans="1:46">
      <c r="A599" s="222">
        <v>421275</v>
      </c>
      <c r="B599" s="222" t="s">
        <v>470</v>
      </c>
      <c r="K599" s="222" t="s">
        <v>164</v>
      </c>
      <c r="L599" s="222" t="s">
        <v>166</v>
      </c>
      <c r="Q599" s="222" t="s">
        <v>165</v>
      </c>
      <c r="R599" s="222" t="s">
        <v>165</v>
      </c>
      <c r="T599" s="222" t="s">
        <v>166</v>
      </c>
      <c r="U599" s="222" t="s">
        <v>165</v>
      </c>
      <c r="V599" s="222" t="s">
        <v>165</v>
      </c>
      <c r="W599" s="222" t="s">
        <v>165</v>
      </c>
      <c r="AS599" s="222" t="s">
        <v>3454</v>
      </c>
      <c r="AT599" s="222">
        <v>421275</v>
      </c>
    </row>
    <row r="600" spans="1:46">
      <c r="A600" s="222">
        <v>421277</v>
      </c>
      <c r="B600" s="222" t="s">
        <v>470</v>
      </c>
      <c r="G600" s="222" t="s">
        <v>165</v>
      </c>
      <c r="I600" s="222" t="s">
        <v>165</v>
      </c>
      <c r="L600" s="222" t="s">
        <v>165</v>
      </c>
      <c r="N600" s="222" t="s">
        <v>165</v>
      </c>
      <c r="Q600" s="222" t="s">
        <v>165</v>
      </c>
      <c r="T600" s="222" t="s">
        <v>165</v>
      </c>
      <c r="W600" s="222" t="s">
        <v>165</v>
      </c>
      <c r="X600" s="222" t="s">
        <v>165</v>
      </c>
      <c r="AS600" s="222" t="s">
        <v>3454</v>
      </c>
      <c r="AT600" s="222">
        <v>421277</v>
      </c>
    </row>
    <row r="601" spans="1:46">
      <c r="A601" s="222">
        <v>421281</v>
      </c>
      <c r="B601" s="222" t="s">
        <v>470</v>
      </c>
      <c r="J601" s="222" t="s">
        <v>166</v>
      </c>
      <c r="K601" s="222" t="s">
        <v>164</v>
      </c>
      <c r="M601" s="222" t="s">
        <v>164</v>
      </c>
      <c r="N601" s="222" t="s">
        <v>165</v>
      </c>
      <c r="O601" s="222" t="s">
        <v>165</v>
      </c>
      <c r="R601" s="222" t="s">
        <v>165</v>
      </c>
      <c r="S601" s="222" t="s">
        <v>165</v>
      </c>
      <c r="T601" s="222" t="s">
        <v>165</v>
      </c>
      <c r="U601" s="222" t="s">
        <v>165</v>
      </c>
      <c r="W601" s="222" t="s">
        <v>165</v>
      </c>
      <c r="AS601" s="222" t="s">
        <v>3454</v>
      </c>
      <c r="AT601" s="222">
        <v>421281</v>
      </c>
    </row>
    <row r="602" spans="1:46">
      <c r="A602" s="222">
        <v>421288</v>
      </c>
      <c r="B602" s="222" t="s">
        <v>470</v>
      </c>
      <c r="J602" s="222" t="s">
        <v>166</v>
      </c>
      <c r="K602" s="222" t="s">
        <v>164</v>
      </c>
      <c r="M602" s="222" t="s">
        <v>164</v>
      </c>
      <c r="O602" s="222" t="s">
        <v>164</v>
      </c>
      <c r="Q602" s="222" t="s">
        <v>166</v>
      </c>
      <c r="W602" s="222" t="s">
        <v>166</v>
      </c>
      <c r="X602" s="222" t="s">
        <v>165</v>
      </c>
      <c r="AS602" s="222" t="s">
        <v>3454</v>
      </c>
      <c r="AT602" s="222">
        <v>421288</v>
      </c>
    </row>
    <row r="603" spans="1:46">
      <c r="A603" s="222">
        <v>421290</v>
      </c>
      <c r="B603" s="222" t="s">
        <v>470</v>
      </c>
      <c r="I603" s="222" t="s">
        <v>164</v>
      </c>
      <c r="J603" s="222" t="s">
        <v>164</v>
      </c>
      <c r="L603" s="222" t="s">
        <v>166</v>
      </c>
      <c r="N603" s="222" t="s">
        <v>164</v>
      </c>
      <c r="O603" s="222" t="s">
        <v>166</v>
      </c>
      <c r="P603" s="222" t="s">
        <v>165</v>
      </c>
      <c r="Q603" s="222" t="s">
        <v>166</v>
      </c>
      <c r="R603" s="222" t="s">
        <v>164</v>
      </c>
      <c r="S603" s="222" t="s">
        <v>164</v>
      </c>
      <c r="T603" s="222" t="s">
        <v>165</v>
      </c>
      <c r="U603" s="222" t="s">
        <v>165</v>
      </c>
      <c r="V603" s="222" t="s">
        <v>165</v>
      </c>
      <c r="W603" s="222" t="s">
        <v>165</v>
      </c>
      <c r="X603" s="222" t="s">
        <v>165</v>
      </c>
      <c r="AS603" s="222" t="s">
        <v>3454</v>
      </c>
      <c r="AT603" s="222">
        <v>421290</v>
      </c>
    </row>
    <row r="604" spans="1:46">
      <c r="A604" s="222">
        <v>421296</v>
      </c>
      <c r="B604" s="222" t="s">
        <v>470</v>
      </c>
      <c r="G604" s="222" t="s">
        <v>164</v>
      </c>
      <c r="H604" s="222" t="s">
        <v>164</v>
      </c>
      <c r="J604" s="222" t="s">
        <v>166</v>
      </c>
      <c r="L604" s="222" t="s">
        <v>166</v>
      </c>
      <c r="N604" s="222" t="s">
        <v>166</v>
      </c>
      <c r="O604" s="222" t="s">
        <v>166</v>
      </c>
      <c r="Q604" s="222" t="s">
        <v>166</v>
      </c>
      <c r="R604" s="222" t="s">
        <v>165</v>
      </c>
      <c r="S604" s="222" t="s">
        <v>165</v>
      </c>
      <c r="T604" s="222" t="s">
        <v>165</v>
      </c>
      <c r="U604" s="222" t="s">
        <v>165</v>
      </c>
      <c r="V604" s="222" t="s">
        <v>165</v>
      </c>
      <c r="W604" s="222" t="s">
        <v>165</v>
      </c>
      <c r="X604" s="222" t="s">
        <v>165</v>
      </c>
      <c r="AS604" s="222" t="s">
        <v>3454</v>
      </c>
      <c r="AT604" s="222">
        <v>421296</v>
      </c>
    </row>
    <row r="605" spans="1:46">
      <c r="A605" s="222">
        <v>421305</v>
      </c>
      <c r="B605" s="222" t="s">
        <v>470</v>
      </c>
      <c r="J605" s="222" t="s">
        <v>166</v>
      </c>
      <c r="K605" s="222" t="s">
        <v>166</v>
      </c>
      <c r="N605" s="222" t="s">
        <v>165</v>
      </c>
      <c r="O605" s="222" t="s">
        <v>164</v>
      </c>
      <c r="R605" s="222" t="s">
        <v>165</v>
      </c>
      <c r="S605" s="222" t="s">
        <v>164</v>
      </c>
      <c r="T605" s="222" t="s">
        <v>165</v>
      </c>
      <c r="U605" s="222" t="s">
        <v>165</v>
      </c>
      <c r="W605" s="222" t="s">
        <v>165</v>
      </c>
      <c r="AS605" s="222" t="s">
        <v>3454</v>
      </c>
      <c r="AT605" s="222">
        <v>421305</v>
      </c>
    </row>
    <row r="606" spans="1:46">
      <c r="A606" s="222">
        <v>421310</v>
      </c>
      <c r="B606" s="222" t="s">
        <v>470</v>
      </c>
      <c r="O606" s="222" t="s">
        <v>166</v>
      </c>
      <c r="T606" s="222" t="s">
        <v>165</v>
      </c>
      <c r="V606" s="222" t="s">
        <v>165</v>
      </c>
      <c r="W606" s="222" t="s">
        <v>165</v>
      </c>
      <c r="X606" s="222" t="s">
        <v>165</v>
      </c>
      <c r="AS606" s="222" t="s">
        <v>3454</v>
      </c>
      <c r="AT606" s="222">
        <v>421310</v>
      </c>
    </row>
    <row r="607" spans="1:46">
      <c r="A607" s="222">
        <v>421312</v>
      </c>
      <c r="B607" s="222" t="s">
        <v>470</v>
      </c>
      <c r="D607" s="222" t="s">
        <v>166</v>
      </c>
      <c r="I607" s="222" t="s">
        <v>164</v>
      </c>
      <c r="N607" s="222" t="s">
        <v>166</v>
      </c>
      <c r="O607" s="222" t="s">
        <v>165</v>
      </c>
      <c r="P607" s="222" t="s">
        <v>165</v>
      </c>
      <c r="Q607" s="222" t="s">
        <v>166</v>
      </c>
      <c r="T607" s="222" t="s">
        <v>166</v>
      </c>
      <c r="U607" s="222" t="s">
        <v>166</v>
      </c>
      <c r="W607" s="222" t="s">
        <v>165</v>
      </c>
      <c r="X607" s="222" t="s">
        <v>165</v>
      </c>
      <c r="AS607" s="222" t="s">
        <v>3453</v>
      </c>
      <c r="AT607" s="222">
        <v>421312</v>
      </c>
    </row>
    <row r="608" spans="1:46">
      <c r="A608" s="222">
        <v>421317</v>
      </c>
      <c r="B608" s="222" t="s">
        <v>470</v>
      </c>
      <c r="G608" s="222" t="s">
        <v>164</v>
      </c>
      <c r="J608" s="222" t="s">
        <v>164</v>
      </c>
      <c r="L608" s="222" t="s">
        <v>165</v>
      </c>
      <c r="N608" s="222" t="s">
        <v>165</v>
      </c>
      <c r="O608" s="222" t="s">
        <v>166</v>
      </c>
      <c r="P608" s="222" t="s">
        <v>165</v>
      </c>
      <c r="Q608" s="222" t="s">
        <v>166</v>
      </c>
      <c r="R608" s="222" t="s">
        <v>165</v>
      </c>
      <c r="S608" s="222" t="s">
        <v>165</v>
      </c>
      <c r="T608" s="222" t="s">
        <v>165</v>
      </c>
      <c r="U608" s="222" t="s">
        <v>165</v>
      </c>
      <c r="V608" s="222" t="s">
        <v>166</v>
      </c>
      <c r="W608" s="222" t="s">
        <v>165</v>
      </c>
      <c r="X608" s="222" t="s">
        <v>165</v>
      </c>
      <c r="AS608" s="222" t="s">
        <v>3453</v>
      </c>
      <c r="AT608" s="222">
        <v>421317</v>
      </c>
    </row>
    <row r="609" spans="1:46">
      <c r="A609" s="222">
        <v>421322</v>
      </c>
      <c r="B609" s="222" t="s">
        <v>470</v>
      </c>
      <c r="K609" s="222" t="s">
        <v>164</v>
      </c>
      <c r="L609" s="222" t="s">
        <v>164</v>
      </c>
      <c r="R609" s="222" t="s">
        <v>166</v>
      </c>
      <c r="T609" s="222" t="s">
        <v>165</v>
      </c>
      <c r="W609" s="222" t="s">
        <v>165</v>
      </c>
      <c r="AS609" s="222" t="s">
        <v>3454</v>
      </c>
      <c r="AT609" s="222">
        <v>421322</v>
      </c>
    </row>
    <row r="610" spans="1:46">
      <c r="A610" s="222">
        <v>421328</v>
      </c>
      <c r="B610" s="222" t="s">
        <v>470</v>
      </c>
      <c r="C610" s="222" t="s">
        <v>166</v>
      </c>
      <c r="H610" s="222" t="s">
        <v>164</v>
      </c>
      <c r="I610" s="222" t="s">
        <v>166</v>
      </c>
      <c r="L610" s="222" t="s">
        <v>165</v>
      </c>
      <c r="Q610" s="222" t="s">
        <v>166</v>
      </c>
      <c r="R610" s="222" t="s">
        <v>165</v>
      </c>
      <c r="AS610" s="222" t="s">
        <v>3454</v>
      </c>
      <c r="AT610" s="222">
        <v>421328</v>
      </c>
    </row>
    <row r="611" spans="1:46">
      <c r="A611" s="222">
        <v>421345</v>
      </c>
      <c r="B611" s="222" t="s">
        <v>470</v>
      </c>
      <c r="E611" s="222" t="s">
        <v>164</v>
      </c>
      <c r="H611" s="222" t="s">
        <v>164</v>
      </c>
      <c r="K611" s="222" t="s">
        <v>164</v>
      </c>
      <c r="L611" s="222" t="s">
        <v>164</v>
      </c>
      <c r="O611" s="222" t="s">
        <v>166</v>
      </c>
      <c r="P611" s="222" t="s">
        <v>165</v>
      </c>
      <c r="R611" s="222" t="s">
        <v>165</v>
      </c>
      <c r="S611" s="222" t="s">
        <v>165</v>
      </c>
      <c r="T611" s="222" t="s">
        <v>165</v>
      </c>
      <c r="U611" s="222" t="s">
        <v>165</v>
      </c>
      <c r="V611" s="222" t="s">
        <v>165</v>
      </c>
      <c r="W611" s="222" t="s">
        <v>165</v>
      </c>
      <c r="X611" s="222" t="s">
        <v>165</v>
      </c>
      <c r="AS611" s="222" t="s">
        <v>3454</v>
      </c>
      <c r="AT611" s="222">
        <v>421345</v>
      </c>
    </row>
    <row r="612" spans="1:46">
      <c r="A612" s="222">
        <v>421350</v>
      </c>
      <c r="B612" s="222" t="s">
        <v>470</v>
      </c>
      <c r="K612" s="222" t="s">
        <v>164</v>
      </c>
      <c r="L612" s="222" t="s">
        <v>165</v>
      </c>
      <c r="N612" s="222" t="s">
        <v>166</v>
      </c>
      <c r="P612" s="222" t="s">
        <v>165</v>
      </c>
      <c r="Q612" s="222" t="s">
        <v>164</v>
      </c>
      <c r="R612" s="222" t="s">
        <v>165</v>
      </c>
      <c r="S612" s="222" t="s">
        <v>164</v>
      </c>
      <c r="T612" s="222" t="s">
        <v>165</v>
      </c>
      <c r="U612" s="222" t="s">
        <v>165</v>
      </c>
      <c r="V612" s="222" t="s">
        <v>165</v>
      </c>
      <c r="W612" s="222" t="s">
        <v>165</v>
      </c>
      <c r="X612" s="222" t="s">
        <v>165</v>
      </c>
      <c r="AS612" s="222" t="s">
        <v>3454</v>
      </c>
      <c r="AT612" s="222">
        <v>421350</v>
      </c>
    </row>
    <row r="613" spans="1:46">
      <c r="A613" s="222">
        <v>421355</v>
      </c>
      <c r="B613" s="222" t="s">
        <v>470</v>
      </c>
      <c r="L613" s="222" t="s">
        <v>166</v>
      </c>
      <c r="Q613" s="222" t="s">
        <v>166</v>
      </c>
      <c r="R613" s="222" t="s">
        <v>165</v>
      </c>
      <c r="S613" s="222" t="s">
        <v>164</v>
      </c>
      <c r="T613" s="222" t="s">
        <v>165</v>
      </c>
      <c r="U613" s="222" t="s">
        <v>165</v>
      </c>
      <c r="X613" s="222" t="s">
        <v>165</v>
      </c>
      <c r="AS613" s="222" t="s">
        <v>3454</v>
      </c>
      <c r="AT613" s="222">
        <v>421355</v>
      </c>
    </row>
    <row r="614" spans="1:46">
      <c r="A614" s="222">
        <v>421364</v>
      </c>
      <c r="B614" s="222" t="s">
        <v>470</v>
      </c>
      <c r="E614" s="222" t="s">
        <v>164</v>
      </c>
      <c r="Q614" s="222" t="s">
        <v>166</v>
      </c>
      <c r="S614" s="222" t="s">
        <v>166</v>
      </c>
      <c r="T614" s="222" t="s">
        <v>165</v>
      </c>
      <c r="U614" s="222" t="s">
        <v>165</v>
      </c>
      <c r="V614" s="222" t="s">
        <v>165</v>
      </c>
      <c r="W614" s="222" t="s">
        <v>165</v>
      </c>
      <c r="X614" s="222" t="s">
        <v>165</v>
      </c>
      <c r="AS614" s="222" t="s">
        <v>3454</v>
      </c>
      <c r="AT614" s="222">
        <v>421364</v>
      </c>
    </row>
    <row r="615" spans="1:46">
      <c r="A615" s="222">
        <v>421367</v>
      </c>
      <c r="B615" s="222" t="s">
        <v>470</v>
      </c>
      <c r="E615" s="222" t="s">
        <v>164</v>
      </c>
      <c r="I615" s="222" t="s">
        <v>164</v>
      </c>
      <c r="K615" s="222" t="s">
        <v>164</v>
      </c>
      <c r="L615" s="222" t="s">
        <v>166</v>
      </c>
      <c r="N615" s="222" t="s">
        <v>165</v>
      </c>
      <c r="O615" s="222" t="s">
        <v>166</v>
      </c>
      <c r="Q615" s="222" t="s">
        <v>166</v>
      </c>
      <c r="R615" s="222" t="s">
        <v>166</v>
      </c>
      <c r="S615" s="222" t="s">
        <v>166</v>
      </c>
      <c r="T615" s="222" t="s">
        <v>165</v>
      </c>
      <c r="U615" s="222" t="s">
        <v>165</v>
      </c>
      <c r="V615" s="222" t="s">
        <v>165</v>
      </c>
      <c r="W615" s="222" t="s">
        <v>165</v>
      </c>
      <c r="X615" s="222" t="s">
        <v>166</v>
      </c>
      <c r="AS615" s="222" t="s">
        <v>3454</v>
      </c>
      <c r="AT615" s="222">
        <v>421367</v>
      </c>
    </row>
    <row r="616" spans="1:46">
      <c r="A616" s="222">
        <v>421382</v>
      </c>
      <c r="B616" s="222" t="s">
        <v>470</v>
      </c>
      <c r="L616" s="222" t="s">
        <v>166</v>
      </c>
      <c r="R616" s="222" t="s">
        <v>165</v>
      </c>
      <c r="T616" s="222" t="s">
        <v>166</v>
      </c>
      <c r="W616" s="222" t="s">
        <v>165</v>
      </c>
      <c r="X616" s="222" t="s">
        <v>166</v>
      </c>
      <c r="AS616" s="222" t="s">
        <v>3454</v>
      </c>
      <c r="AT616" s="222">
        <v>421382</v>
      </c>
    </row>
    <row r="617" spans="1:46">
      <c r="A617" s="222">
        <v>421388</v>
      </c>
      <c r="B617" s="222" t="s">
        <v>470</v>
      </c>
      <c r="L617" s="222" t="s">
        <v>165</v>
      </c>
      <c r="N617" s="222" t="s">
        <v>164</v>
      </c>
      <c r="O617" s="222" t="s">
        <v>165</v>
      </c>
      <c r="P617" s="222" t="s">
        <v>164</v>
      </c>
      <c r="Q617" s="222" t="s">
        <v>164</v>
      </c>
      <c r="S617" s="222" t="s">
        <v>164</v>
      </c>
      <c r="V617" s="222" t="s">
        <v>166</v>
      </c>
      <c r="W617" s="222" t="s">
        <v>165</v>
      </c>
      <c r="X617" s="222" t="s">
        <v>166</v>
      </c>
      <c r="AS617" s="222" t="s">
        <v>3454</v>
      </c>
      <c r="AT617" s="222">
        <v>421388</v>
      </c>
    </row>
    <row r="618" spans="1:46">
      <c r="A618" s="222">
        <v>421392</v>
      </c>
      <c r="B618" s="222" t="s">
        <v>470</v>
      </c>
      <c r="C618" s="222" t="s">
        <v>164</v>
      </c>
      <c r="D618" s="222" t="s">
        <v>166</v>
      </c>
      <c r="I618" s="222" t="s">
        <v>165</v>
      </c>
      <c r="L618" s="222" t="s">
        <v>166</v>
      </c>
      <c r="N618" s="222" t="s">
        <v>165</v>
      </c>
      <c r="O618" s="222" t="s">
        <v>165</v>
      </c>
      <c r="P618" s="222" t="s">
        <v>165</v>
      </c>
      <c r="Q618" s="222" t="s">
        <v>165</v>
      </c>
      <c r="R618" s="222" t="s">
        <v>165</v>
      </c>
      <c r="S618" s="222" t="s">
        <v>165</v>
      </c>
      <c r="T618" s="222" t="s">
        <v>165</v>
      </c>
      <c r="U618" s="222" t="s">
        <v>165</v>
      </c>
      <c r="V618" s="222" t="s">
        <v>165</v>
      </c>
      <c r="W618" s="222" t="s">
        <v>165</v>
      </c>
      <c r="X618" s="222" t="s">
        <v>165</v>
      </c>
      <c r="AS618" s="222" t="s">
        <v>3454</v>
      </c>
      <c r="AT618" s="222">
        <v>421392</v>
      </c>
    </row>
    <row r="619" spans="1:46">
      <c r="A619" s="222">
        <v>421406</v>
      </c>
      <c r="B619" s="222" t="s">
        <v>470</v>
      </c>
      <c r="Q619" s="222" t="s">
        <v>165</v>
      </c>
      <c r="R619" s="222" t="s">
        <v>165</v>
      </c>
      <c r="S619" s="222" t="s">
        <v>166</v>
      </c>
      <c r="T619" s="222" t="s">
        <v>165</v>
      </c>
      <c r="U619" s="222" t="s">
        <v>165</v>
      </c>
      <c r="V619" s="222" t="s">
        <v>165</v>
      </c>
      <c r="W619" s="222" t="s">
        <v>165</v>
      </c>
      <c r="X619" s="222" t="s">
        <v>165</v>
      </c>
      <c r="AS619" s="222" t="s">
        <v>3454</v>
      </c>
      <c r="AT619" s="222">
        <v>421406</v>
      </c>
    </row>
    <row r="620" spans="1:46">
      <c r="A620" s="222">
        <v>421411</v>
      </c>
      <c r="B620" s="222" t="s">
        <v>470</v>
      </c>
      <c r="H620" s="222" t="s">
        <v>164</v>
      </c>
      <c r="J620" s="222" t="s">
        <v>166</v>
      </c>
      <c r="L620" s="222" t="s">
        <v>165</v>
      </c>
      <c r="M620" s="222" t="s">
        <v>164</v>
      </c>
      <c r="N620" s="222" t="s">
        <v>164</v>
      </c>
      <c r="O620" s="222" t="s">
        <v>166</v>
      </c>
      <c r="P620" s="222" t="s">
        <v>166</v>
      </c>
      <c r="Q620" s="222" t="s">
        <v>166</v>
      </c>
      <c r="R620" s="222" t="s">
        <v>165</v>
      </c>
      <c r="S620" s="222" t="s">
        <v>165</v>
      </c>
      <c r="T620" s="222" t="s">
        <v>166</v>
      </c>
      <c r="U620" s="222" t="s">
        <v>165</v>
      </c>
      <c r="V620" s="222" t="s">
        <v>165</v>
      </c>
      <c r="W620" s="222" t="s">
        <v>165</v>
      </c>
      <c r="X620" s="222" t="s">
        <v>165</v>
      </c>
      <c r="AS620" s="222" t="s">
        <v>3454</v>
      </c>
      <c r="AT620" s="222">
        <v>421411</v>
      </c>
    </row>
    <row r="621" spans="1:46">
      <c r="A621" s="222">
        <v>421415</v>
      </c>
      <c r="B621" s="222" t="s">
        <v>470</v>
      </c>
      <c r="H621" s="222" t="s">
        <v>164</v>
      </c>
      <c r="I621" s="222" t="s">
        <v>164</v>
      </c>
      <c r="L621" s="222" t="s">
        <v>166</v>
      </c>
      <c r="O621" s="222" t="s">
        <v>164</v>
      </c>
      <c r="Q621" s="222" t="s">
        <v>166</v>
      </c>
      <c r="R621" s="222" t="s">
        <v>165</v>
      </c>
      <c r="S621" s="222" t="s">
        <v>165</v>
      </c>
      <c r="T621" s="222" t="s">
        <v>165</v>
      </c>
      <c r="U621" s="222" t="s">
        <v>165</v>
      </c>
      <c r="V621" s="222" t="s">
        <v>165</v>
      </c>
      <c r="W621" s="222" t="s">
        <v>165</v>
      </c>
      <c r="X621" s="222" t="s">
        <v>166</v>
      </c>
      <c r="AS621" s="222" t="s">
        <v>3454</v>
      </c>
      <c r="AT621" s="222">
        <v>421415</v>
      </c>
    </row>
    <row r="622" spans="1:46">
      <c r="A622" s="222">
        <v>421425</v>
      </c>
      <c r="B622" s="222" t="s">
        <v>470</v>
      </c>
      <c r="H622" s="222" t="s">
        <v>164</v>
      </c>
      <c r="I622" s="222" t="s">
        <v>166</v>
      </c>
      <c r="K622" s="222" t="s">
        <v>166</v>
      </c>
      <c r="L622" s="222" t="s">
        <v>165</v>
      </c>
      <c r="N622" s="222" t="s">
        <v>165</v>
      </c>
      <c r="O622" s="222" t="s">
        <v>165</v>
      </c>
      <c r="P622" s="222" t="s">
        <v>165</v>
      </c>
      <c r="Q622" s="222" t="s">
        <v>165</v>
      </c>
      <c r="R622" s="222" t="s">
        <v>165</v>
      </c>
      <c r="S622" s="222" t="s">
        <v>165</v>
      </c>
      <c r="T622" s="222" t="s">
        <v>165</v>
      </c>
      <c r="U622" s="222" t="s">
        <v>165</v>
      </c>
      <c r="V622" s="222" t="s">
        <v>165</v>
      </c>
      <c r="W622" s="222" t="s">
        <v>165</v>
      </c>
      <c r="X622" s="222" t="s">
        <v>165</v>
      </c>
      <c r="AS622" s="222" t="s">
        <v>3454</v>
      </c>
      <c r="AT622" s="222">
        <v>421425</v>
      </c>
    </row>
    <row r="623" spans="1:46">
      <c r="A623" s="222">
        <v>421441</v>
      </c>
      <c r="B623" s="222" t="s">
        <v>470</v>
      </c>
      <c r="G623" s="222" t="s">
        <v>164</v>
      </c>
      <c r="I623" s="222" t="s">
        <v>164</v>
      </c>
      <c r="L623" s="222" t="s">
        <v>164</v>
      </c>
      <c r="N623" s="222" t="s">
        <v>166</v>
      </c>
      <c r="Q623" s="222" t="s">
        <v>166</v>
      </c>
      <c r="S623" s="222" t="s">
        <v>164</v>
      </c>
      <c r="T623" s="222" t="s">
        <v>165</v>
      </c>
      <c r="U623" s="222" t="s">
        <v>165</v>
      </c>
      <c r="V623" s="222" t="s">
        <v>166</v>
      </c>
      <c r="W623" s="222" t="s">
        <v>165</v>
      </c>
      <c r="X623" s="222" t="s">
        <v>165</v>
      </c>
      <c r="AS623" s="222" t="s">
        <v>3454</v>
      </c>
      <c r="AT623" s="222">
        <v>421441</v>
      </c>
    </row>
    <row r="624" spans="1:46">
      <c r="A624" s="222">
        <v>421457</v>
      </c>
      <c r="B624" s="222" t="s">
        <v>470</v>
      </c>
      <c r="H624" s="222" t="s">
        <v>164</v>
      </c>
      <c r="L624" s="222" t="s">
        <v>165</v>
      </c>
      <c r="O624" s="222" t="s">
        <v>166</v>
      </c>
      <c r="P624" s="222" t="s">
        <v>164</v>
      </c>
      <c r="Q624" s="222" t="s">
        <v>164</v>
      </c>
      <c r="R624" s="222" t="s">
        <v>165</v>
      </c>
      <c r="S624" s="222" t="s">
        <v>165</v>
      </c>
      <c r="T624" s="222" t="s">
        <v>165</v>
      </c>
      <c r="U624" s="222" t="s">
        <v>165</v>
      </c>
      <c r="V624" s="222" t="s">
        <v>165</v>
      </c>
      <c r="W624" s="222" t="s">
        <v>166</v>
      </c>
      <c r="AS624" s="222" t="s">
        <v>3454</v>
      </c>
      <c r="AT624" s="222">
        <v>421457</v>
      </c>
    </row>
    <row r="625" spans="1:46">
      <c r="A625" s="222">
        <v>421459</v>
      </c>
      <c r="B625" s="222" t="s">
        <v>470</v>
      </c>
      <c r="G625" s="222" t="s">
        <v>166</v>
      </c>
      <c r="H625" s="222" t="s">
        <v>166</v>
      </c>
      <c r="L625" s="222" t="s">
        <v>166</v>
      </c>
      <c r="O625" s="222" t="s">
        <v>164</v>
      </c>
      <c r="Q625" s="222" t="s">
        <v>164</v>
      </c>
      <c r="R625" s="222" t="s">
        <v>165</v>
      </c>
      <c r="S625" s="222" t="s">
        <v>165</v>
      </c>
      <c r="T625" s="222" t="s">
        <v>165</v>
      </c>
      <c r="V625" s="222" t="s">
        <v>165</v>
      </c>
      <c r="W625" s="222" t="s">
        <v>165</v>
      </c>
      <c r="X625" s="222" t="s">
        <v>165</v>
      </c>
      <c r="AS625" s="222" t="s">
        <v>3454</v>
      </c>
      <c r="AT625" s="222">
        <v>421459</v>
      </c>
    </row>
    <row r="626" spans="1:46">
      <c r="A626" s="222">
        <v>421473</v>
      </c>
      <c r="B626" s="222" t="s">
        <v>470</v>
      </c>
      <c r="I626" s="222" t="s">
        <v>164</v>
      </c>
      <c r="L626" s="222" t="s">
        <v>165</v>
      </c>
      <c r="Q626" s="222" t="s">
        <v>166</v>
      </c>
      <c r="R626" s="222" t="s">
        <v>165</v>
      </c>
      <c r="T626" s="222" t="s">
        <v>165</v>
      </c>
      <c r="W626" s="222" t="s">
        <v>165</v>
      </c>
      <c r="X626" s="222" t="s">
        <v>165</v>
      </c>
      <c r="AS626" s="222" t="s">
        <v>3453</v>
      </c>
      <c r="AT626" s="222">
        <v>421473</v>
      </c>
    </row>
    <row r="627" spans="1:46">
      <c r="A627" s="222">
        <v>421476</v>
      </c>
      <c r="B627" s="222" t="s">
        <v>361</v>
      </c>
      <c r="E627" s="222" t="s">
        <v>164</v>
      </c>
      <c r="K627" s="222" t="s">
        <v>164</v>
      </c>
      <c r="M627" s="222" t="s">
        <v>164</v>
      </c>
      <c r="N627" s="222" t="s">
        <v>165</v>
      </c>
      <c r="O627" s="222" t="s">
        <v>165</v>
      </c>
      <c r="P627" s="222" t="s">
        <v>165</v>
      </c>
      <c r="Q627" s="222" t="s">
        <v>165</v>
      </c>
      <c r="R627" s="222" t="s">
        <v>165</v>
      </c>
      <c r="S627" s="222" t="s">
        <v>165</v>
      </c>
      <c r="AS627" s="222" t="s">
        <v>3454</v>
      </c>
      <c r="AT627" s="222">
        <v>421476</v>
      </c>
    </row>
    <row r="628" spans="1:46">
      <c r="A628" s="222">
        <v>421477</v>
      </c>
      <c r="B628" s="222" t="s">
        <v>470</v>
      </c>
      <c r="E628" s="222" t="s">
        <v>166</v>
      </c>
      <c r="H628" s="222" t="s">
        <v>164</v>
      </c>
      <c r="I628" s="222" t="s">
        <v>164</v>
      </c>
      <c r="L628" s="222" t="s">
        <v>165</v>
      </c>
      <c r="O628" s="222" t="s">
        <v>164</v>
      </c>
      <c r="Q628" s="222" t="s">
        <v>166</v>
      </c>
      <c r="R628" s="222" t="s">
        <v>165</v>
      </c>
      <c r="S628" s="222" t="s">
        <v>165</v>
      </c>
      <c r="T628" s="222" t="s">
        <v>165</v>
      </c>
      <c r="U628" s="222" t="s">
        <v>165</v>
      </c>
      <c r="V628" s="222" t="s">
        <v>165</v>
      </c>
      <c r="W628" s="222" t="s">
        <v>165</v>
      </c>
      <c r="X628" s="222" t="s">
        <v>165</v>
      </c>
      <c r="AS628" s="222" t="s">
        <v>3454</v>
      </c>
      <c r="AT628" s="222">
        <v>421477</v>
      </c>
    </row>
    <row r="629" spans="1:46">
      <c r="A629" s="222">
        <v>421488</v>
      </c>
      <c r="B629" s="222" t="s">
        <v>470</v>
      </c>
      <c r="D629" s="222" t="s">
        <v>164</v>
      </c>
      <c r="L629" s="222" t="s">
        <v>166</v>
      </c>
      <c r="N629" s="222" t="s">
        <v>165</v>
      </c>
      <c r="Q629" s="222" t="s">
        <v>164</v>
      </c>
      <c r="U629" s="222" t="s">
        <v>166</v>
      </c>
      <c r="W629" s="222" t="s">
        <v>166</v>
      </c>
      <c r="X629" s="222" t="s">
        <v>166</v>
      </c>
      <c r="AS629" s="222" t="s">
        <v>3454</v>
      </c>
      <c r="AT629" s="222">
        <v>421488</v>
      </c>
    </row>
    <row r="630" spans="1:46">
      <c r="A630" s="222">
        <v>421494</v>
      </c>
      <c r="B630" s="222" t="s">
        <v>470</v>
      </c>
      <c r="H630" s="222" t="s">
        <v>164</v>
      </c>
      <c r="I630" s="222" t="s">
        <v>164</v>
      </c>
      <c r="J630" s="222" t="s">
        <v>164</v>
      </c>
      <c r="L630" s="222" t="s">
        <v>165</v>
      </c>
      <c r="N630" s="222" t="s">
        <v>166</v>
      </c>
      <c r="O630" s="222" t="s">
        <v>166</v>
      </c>
      <c r="Q630" s="222" t="s">
        <v>166</v>
      </c>
      <c r="R630" s="222" t="s">
        <v>165</v>
      </c>
      <c r="S630" s="222" t="s">
        <v>165</v>
      </c>
      <c r="T630" s="222" t="s">
        <v>165</v>
      </c>
      <c r="U630" s="222" t="s">
        <v>165</v>
      </c>
      <c r="W630" s="222" t="s">
        <v>166</v>
      </c>
      <c r="X630" s="222" t="s">
        <v>166</v>
      </c>
      <c r="AS630" s="222" t="s">
        <v>3454</v>
      </c>
      <c r="AT630" s="222">
        <v>421494</v>
      </c>
    </row>
    <row r="631" spans="1:46">
      <c r="A631" s="222">
        <v>421502</v>
      </c>
      <c r="B631" s="222" t="s">
        <v>470</v>
      </c>
      <c r="G631" s="222" t="s">
        <v>164</v>
      </c>
      <c r="I631" s="222" t="s">
        <v>164</v>
      </c>
      <c r="L631" s="222" t="s">
        <v>166</v>
      </c>
      <c r="O631" s="222" t="s">
        <v>166</v>
      </c>
      <c r="P631" s="222" t="s">
        <v>165</v>
      </c>
      <c r="Q631" s="222" t="s">
        <v>165</v>
      </c>
      <c r="R631" s="222" t="s">
        <v>165</v>
      </c>
      <c r="S631" s="222" t="s">
        <v>164</v>
      </c>
      <c r="T631" s="222" t="s">
        <v>165</v>
      </c>
      <c r="U631" s="222" t="s">
        <v>165</v>
      </c>
      <c r="V631" s="222" t="s">
        <v>165</v>
      </c>
      <c r="W631" s="222" t="s">
        <v>166</v>
      </c>
      <c r="X631" s="222" t="s">
        <v>166</v>
      </c>
      <c r="AS631" s="222" t="s">
        <v>3454</v>
      </c>
      <c r="AT631" s="222">
        <v>421502</v>
      </c>
    </row>
    <row r="632" spans="1:46">
      <c r="A632" s="222">
        <v>421503</v>
      </c>
      <c r="B632" s="222" t="s">
        <v>470</v>
      </c>
      <c r="D632" s="222" t="s">
        <v>164</v>
      </c>
      <c r="I632" s="222" t="s">
        <v>166</v>
      </c>
      <c r="N632" s="222" t="s">
        <v>165</v>
      </c>
      <c r="P632" s="222" t="s">
        <v>165</v>
      </c>
      <c r="Q632" s="222" t="s">
        <v>165</v>
      </c>
      <c r="R632" s="222" t="s">
        <v>165</v>
      </c>
      <c r="T632" s="222" t="s">
        <v>165</v>
      </c>
      <c r="U632" s="222" t="s">
        <v>165</v>
      </c>
      <c r="V632" s="222" t="s">
        <v>165</v>
      </c>
      <c r="W632" s="222" t="s">
        <v>165</v>
      </c>
      <c r="X632" s="222" t="s">
        <v>165</v>
      </c>
      <c r="AS632" s="222" t="s">
        <v>3454</v>
      </c>
      <c r="AT632" s="222">
        <v>421503</v>
      </c>
    </row>
    <row r="633" spans="1:46">
      <c r="A633" s="222">
        <v>421504</v>
      </c>
      <c r="B633" s="222" t="s">
        <v>470</v>
      </c>
      <c r="F633" s="222" t="s">
        <v>164</v>
      </c>
      <c r="K633" s="222" t="s">
        <v>164</v>
      </c>
      <c r="L633" s="222" t="s">
        <v>166</v>
      </c>
      <c r="M633" s="222" t="s">
        <v>164</v>
      </c>
      <c r="N633" s="222" t="s">
        <v>166</v>
      </c>
      <c r="O633" s="222" t="s">
        <v>165</v>
      </c>
      <c r="P633" s="222" t="s">
        <v>165</v>
      </c>
      <c r="Q633" s="222" t="s">
        <v>165</v>
      </c>
      <c r="R633" s="222" t="s">
        <v>165</v>
      </c>
      <c r="T633" s="222" t="s">
        <v>165</v>
      </c>
      <c r="U633" s="222" t="s">
        <v>165</v>
      </c>
      <c r="V633" s="222" t="s">
        <v>165</v>
      </c>
      <c r="W633" s="222" t="s">
        <v>165</v>
      </c>
      <c r="X633" s="222" t="s">
        <v>165</v>
      </c>
      <c r="AS633" s="222" t="s">
        <v>3454</v>
      </c>
      <c r="AT633" s="222">
        <v>421504</v>
      </c>
    </row>
    <row r="634" spans="1:46">
      <c r="A634" s="222">
        <v>421514</v>
      </c>
      <c r="B634" s="222" t="s">
        <v>470</v>
      </c>
      <c r="D634" s="222" t="s">
        <v>164</v>
      </c>
      <c r="E634" s="222" t="s">
        <v>164</v>
      </c>
      <c r="K634" s="222" t="s">
        <v>164</v>
      </c>
      <c r="M634" s="222" t="s">
        <v>164</v>
      </c>
      <c r="N634" s="222" t="s">
        <v>165</v>
      </c>
      <c r="O634" s="222" t="s">
        <v>165</v>
      </c>
      <c r="P634" s="222" t="s">
        <v>165</v>
      </c>
      <c r="Q634" s="222" t="s">
        <v>165</v>
      </c>
      <c r="R634" s="222" t="s">
        <v>165</v>
      </c>
      <c r="S634" s="222" t="s">
        <v>165</v>
      </c>
      <c r="T634" s="222" t="s">
        <v>165</v>
      </c>
      <c r="U634" s="222" t="s">
        <v>165</v>
      </c>
      <c r="V634" s="222" t="s">
        <v>165</v>
      </c>
      <c r="W634" s="222" t="s">
        <v>165</v>
      </c>
      <c r="X634" s="222" t="s">
        <v>165</v>
      </c>
      <c r="AS634" s="222" t="s">
        <v>3454</v>
      </c>
      <c r="AT634" s="222">
        <v>421514</v>
      </c>
    </row>
    <row r="635" spans="1:46">
      <c r="A635" s="222">
        <v>421517</v>
      </c>
      <c r="B635" s="222" t="s">
        <v>470</v>
      </c>
      <c r="G635" s="222" t="s">
        <v>166</v>
      </c>
      <c r="K635" s="222" t="s">
        <v>164</v>
      </c>
      <c r="O635" s="222" t="s">
        <v>164</v>
      </c>
      <c r="P635" s="222" t="s">
        <v>165</v>
      </c>
      <c r="Q635" s="222" t="s">
        <v>165</v>
      </c>
      <c r="S635" s="222" t="s">
        <v>165</v>
      </c>
      <c r="T635" s="222" t="s">
        <v>166</v>
      </c>
      <c r="W635" s="222" t="s">
        <v>165</v>
      </c>
      <c r="AS635" s="222" t="s">
        <v>3454</v>
      </c>
      <c r="AT635" s="222">
        <v>421517</v>
      </c>
    </row>
    <row r="636" spans="1:46">
      <c r="A636" s="222">
        <v>421533</v>
      </c>
      <c r="B636" s="222" t="s">
        <v>361</v>
      </c>
      <c r="E636" s="222" t="s">
        <v>164</v>
      </c>
      <c r="G636" s="222" t="s">
        <v>164</v>
      </c>
      <c r="H636" s="222" t="s">
        <v>164</v>
      </c>
      <c r="K636" s="222" t="s">
        <v>164</v>
      </c>
      <c r="N636" s="222" t="s">
        <v>165</v>
      </c>
      <c r="O636" s="222" t="s">
        <v>165</v>
      </c>
      <c r="P636" s="222" t="s">
        <v>165</v>
      </c>
      <c r="Q636" s="222" t="s">
        <v>165</v>
      </c>
      <c r="R636" s="222" t="s">
        <v>165</v>
      </c>
      <c r="S636" s="222" t="s">
        <v>165</v>
      </c>
      <c r="AS636" s="222" t="s">
        <v>3454</v>
      </c>
      <c r="AT636" s="222">
        <v>421533</v>
      </c>
    </row>
    <row r="637" spans="1:46">
      <c r="A637" s="222">
        <v>421534</v>
      </c>
      <c r="B637" s="222" t="s">
        <v>470</v>
      </c>
      <c r="E637" s="222" t="s">
        <v>164</v>
      </c>
      <c r="L637" s="222" t="s">
        <v>166</v>
      </c>
      <c r="O637" s="222" t="s">
        <v>166</v>
      </c>
      <c r="Q637" s="222" t="s">
        <v>166</v>
      </c>
      <c r="R637" s="222" t="s">
        <v>165</v>
      </c>
      <c r="S637" s="222" t="s">
        <v>165</v>
      </c>
      <c r="T637" s="222" t="s">
        <v>165</v>
      </c>
      <c r="U637" s="222" t="s">
        <v>165</v>
      </c>
      <c r="V637" s="222" t="s">
        <v>165</v>
      </c>
      <c r="W637" s="222" t="s">
        <v>165</v>
      </c>
      <c r="X637" s="222" t="s">
        <v>165</v>
      </c>
      <c r="AS637" s="222" t="s">
        <v>3454</v>
      </c>
      <c r="AT637" s="222">
        <v>421534</v>
      </c>
    </row>
    <row r="638" spans="1:46">
      <c r="A638" s="222">
        <v>421537</v>
      </c>
      <c r="B638" s="222" t="s">
        <v>470</v>
      </c>
      <c r="I638" s="222" t="s">
        <v>165</v>
      </c>
      <c r="J638" s="222" t="s">
        <v>166</v>
      </c>
      <c r="L638" s="222" t="s">
        <v>166</v>
      </c>
      <c r="N638" s="222" t="s">
        <v>165</v>
      </c>
      <c r="P638" s="222" t="s">
        <v>165</v>
      </c>
      <c r="Q638" s="222" t="s">
        <v>165</v>
      </c>
      <c r="R638" s="222" t="s">
        <v>165</v>
      </c>
      <c r="S638" s="222" t="s">
        <v>165</v>
      </c>
      <c r="T638" s="222" t="s">
        <v>165</v>
      </c>
      <c r="U638" s="222" t="s">
        <v>165</v>
      </c>
      <c r="V638" s="222" t="s">
        <v>165</v>
      </c>
      <c r="W638" s="222" t="s">
        <v>165</v>
      </c>
      <c r="AS638" s="222" t="s">
        <v>3454</v>
      </c>
      <c r="AT638" s="222">
        <v>421537</v>
      </c>
    </row>
    <row r="639" spans="1:46">
      <c r="A639" s="222">
        <v>421538</v>
      </c>
      <c r="B639" s="222" t="s">
        <v>470</v>
      </c>
      <c r="H639" s="222" t="s">
        <v>166</v>
      </c>
      <c r="J639" s="222" t="s">
        <v>164</v>
      </c>
      <c r="L639" s="222" t="s">
        <v>165</v>
      </c>
      <c r="P639" s="222" t="s">
        <v>164</v>
      </c>
      <c r="R639" s="222" t="s">
        <v>165</v>
      </c>
      <c r="S639" s="222" t="s">
        <v>165</v>
      </c>
      <c r="T639" s="222" t="s">
        <v>165</v>
      </c>
      <c r="U639" s="222" t="s">
        <v>166</v>
      </c>
      <c r="W639" s="222" t="s">
        <v>166</v>
      </c>
      <c r="AS639" s="222" t="s">
        <v>3454</v>
      </c>
      <c r="AT639" s="222">
        <v>421538</v>
      </c>
    </row>
    <row r="640" spans="1:46">
      <c r="A640" s="222">
        <v>421540</v>
      </c>
      <c r="B640" s="222" t="s">
        <v>470</v>
      </c>
      <c r="E640" s="222" t="s">
        <v>164</v>
      </c>
      <c r="G640" s="222" t="s">
        <v>164</v>
      </c>
      <c r="L640" s="222" t="s">
        <v>166</v>
      </c>
      <c r="P640" s="222" t="s">
        <v>165</v>
      </c>
      <c r="Q640" s="222" t="s">
        <v>166</v>
      </c>
      <c r="R640" s="222" t="s">
        <v>165</v>
      </c>
      <c r="S640" s="222" t="s">
        <v>166</v>
      </c>
      <c r="T640" s="222" t="s">
        <v>165</v>
      </c>
      <c r="U640" s="222" t="s">
        <v>165</v>
      </c>
      <c r="V640" s="222" t="s">
        <v>165</v>
      </c>
      <c r="W640" s="222" t="s">
        <v>165</v>
      </c>
      <c r="X640" s="222" t="s">
        <v>165</v>
      </c>
      <c r="AS640" s="222" t="s">
        <v>3454</v>
      </c>
      <c r="AT640" s="222">
        <v>421540</v>
      </c>
    </row>
    <row r="641" spans="1:46">
      <c r="A641" s="222">
        <v>421543</v>
      </c>
      <c r="B641" s="222" t="s">
        <v>470</v>
      </c>
      <c r="I641" s="222" t="s">
        <v>165</v>
      </c>
      <c r="L641" s="222" t="s">
        <v>166</v>
      </c>
      <c r="N641" s="222" t="s">
        <v>166</v>
      </c>
      <c r="O641" s="222" t="s">
        <v>164</v>
      </c>
      <c r="P641" s="222" t="s">
        <v>164</v>
      </c>
      <c r="Q641" s="222" t="s">
        <v>164</v>
      </c>
      <c r="R641" s="222" t="s">
        <v>165</v>
      </c>
      <c r="S641" s="222" t="s">
        <v>165</v>
      </c>
      <c r="U641" s="222" t="s">
        <v>165</v>
      </c>
      <c r="W641" s="222" t="s">
        <v>165</v>
      </c>
      <c r="AS641" s="222" t="s">
        <v>3454</v>
      </c>
      <c r="AT641" s="222">
        <v>421543</v>
      </c>
    </row>
    <row r="642" spans="1:46">
      <c r="A642" s="222">
        <v>421548</v>
      </c>
      <c r="B642" s="222" t="s">
        <v>361</v>
      </c>
      <c r="F642" s="222" t="s">
        <v>164</v>
      </c>
      <c r="J642" s="222" t="s">
        <v>164</v>
      </c>
      <c r="K642" s="222" t="s">
        <v>164</v>
      </c>
      <c r="L642" s="222" t="s">
        <v>164</v>
      </c>
      <c r="N642" s="222" t="s">
        <v>165</v>
      </c>
      <c r="O642" s="222" t="s">
        <v>165</v>
      </c>
      <c r="P642" s="222" t="s">
        <v>165</v>
      </c>
      <c r="Q642" s="222" t="s">
        <v>165</v>
      </c>
      <c r="R642" s="222" t="s">
        <v>165</v>
      </c>
      <c r="S642" s="222" t="s">
        <v>165</v>
      </c>
      <c r="AS642" s="222" t="s">
        <v>3454</v>
      </c>
      <c r="AT642" s="222">
        <v>421548</v>
      </c>
    </row>
    <row r="643" spans="1:46">
      <c r="A643" s="222">
        <v>421563</v>
      </c>
      <c r="B643" s="222" t="s">
        <v>470</v>
      </c>
      <c r="K643" s="222" t="s">
        <v>164</v>
      </c>
      <c r="L643" s="222" t="s">
        <v>166</v>
      </c>
      <c r="P643" s="222" t="s">
        <v>164</v>
      </c>
      <c r="Q643" s="222" t="s">
        <v>165</v>
      </c>
      <c r="V643" s="222" t="s">
        <v>166</v>
      </c>
      <c r="W643" s="222" t="s">
        <v>166</v>
      </c>
      <c r="X643" s="222" t="s">
        <v>166</v>
      </c>
      <c r="AS643" s="222" t="s">
        <v>3454</v>
      </c>
      <c r="AT643" s="222">
        <v>421563</v>
      </c>
    </row>
    <row r="644" spans="1:46">
      <c r="A644" s="222">
        <v>421565</v>
      </c>
      <c r="B644" s="222" t="s">
        <v>470</v>
      </c>
      <c r="C644" s="222" t="s">
        <v>164</v>
      </c>
      <c r="I644" s="222" t="s">
        <v>165</v>
      </c>
      <c r="L644" s="222" t="s">
        <v>165</v>
      </c>
      <c r="S644" s="222" t="s">
        <v>164</v>
      </c>
      <c r="X644" s="222" t="s">
        <v>166</v>
      </c>
      <c r="AS644" s="222" t="s">
        <v>3454</v>
      </c>
      <c r="AT644" s="222">
        <v>421565</v>
      </c>
    </row>
    <row r="645" spans="1:46">
      <c r="A645" s="222">
        <v>421573</v>
      </c>
      <c r="B645" s="222" t="s">
        <v>470</v>
      </c>
      <c r="C645" s="222" t="s">
        <v>164</v>
      </c>
      <c r="K645" s="222" t="s">
        <v>165</v>
      </c>
      <c r="L645" s="222" t="s">
        <v>166</v>
      </c>
      <c r="O645" s="222" t="s">
        <v>164</v>
      </c>
      <c r="Q645" s="222" t="s">
        <v>166</v>
      </c>
      <c r="AS645" s="222" t="s">
        <v>3454</v>
      </c>
      <c r="AT645" s="222">
        <v>421573</v>
      </c>
    </row>
    <row r="646" spans="1:46">
      <c r="A646" s="222">
        <v>421587</v>
      </c>
      <c r="B646" s="222" t="s">
        <v>470</v>
      </c>
      <c r="I646" s="222" t="s">
        <v>165</v>
      </c>
      <c r="N646" s="222" t="s">
        <v>165</v>
      </c>
      <c r="O646" s="222" t="s">
        <v>166</v>
      </c>
      <c r="P646" s="222" t="s">
        <v>166</v>
      </c>
      <c r="Q646" s="222" t="s">
        <v>165</v>
      </c>
      <c r="T646" s="222" t="s">
        <v>165</v>
      </c>
      <c r="V646" s="222" t="s">
        <v>166</v>
      </c>
      <c r="W646" s="222" t="s">
        <v>165</v>
      </c>
      <c r="X646" s="222" t="s">
        <v>165</v>
      </c>
      <c r="AS646" s="222" t="s">
        <v>3454</v>
      </c>
      <c r="AT646" s="222">
        <v>421587</v>
      </c>
    </row>
    <row r="647" spans="1:46">
      <c r="A647" s="222">
        <v>421594</v>
      </c>
      <c r="B647" s="222" t="s">
        <v>470</v>
      </c>
      <c r="G647" s="222" t="s">
        <v>164</v>
      </c>
      <c r="I647" s="222" t="s">
        <v>166</v>
      </c>
      <c r="J647" s="222" t="s">
        <v>164</v>
      </c>
      <c r="L647" s="222" t="s">
        <v>166</v>
      </c>
      <c r="N647" s="222" t="s">
        <v>165</v>
      </c>
      <c r="O647" s="222" t="s">
        <v>164</v>
      </c>
      <c r="P647" s="222" t="s">
        <v>166</v>
      </c>
      <c r="R647" s="222" t="s">
        <v>165</v>
      </c>
      <c r="S647" s="222" t="s">
        <v>164</v>
      </c>
      <c r="T647" s="222" t="s">
        <v>166</v>
      </c>
      <c r="U647" s="222" t="s">
        <v>166</v>
      </c>
      <c r="V647" s="222" t="s">
        <v>166</v>
      </c>
      <c r="W647" s="222" t="s">
        <v>166</v>
      </c>
      <c r="X647" s="222" t="s">
        <v>166</v>
      </c>
      <c r="AS647" s="222" t="s">
        <v>3454</v>
      </c>
      <c r="AT647" s="222">
        <v>421594</v>
      </c>
    </row>
    <row r="648" spans="1:46">
      <c r="A648" s="222">
        <v>421619</v>
      </c>
      <c r="B648" s="222" t="s">
        <v>361</v>
      </c>
      <c r="D648" s="222" t="s">
        <v>164</v>
      </c>
      <c r="G648" s="222" t="s">
        <v>164</v>
      </c>
      <c r="L648" s="222" t="s">
        <v>166</v>
      </c>
      <c r="M648" s="222" t="s">
        <v>164</v>
      </c>
      <c r="N648" s="222" t="s">
        <v>165</v>
      </c>
      <c r="O648" s="222" t="s">
        <v>165</v>
      </c>
      <c r="P648" s="222" t="s">
        <v>165</v>
      </c>
      <c r="Q648" s="222" t="s">
        <v>165</v>
      </c>
      <c r="R648" s="222" t="s">
        <v>165</v>
      </c>
      <c r="S648" s="222" t="s">
        <v>165</v>
      </c>
      <c r="AS648" s="222" t="s">
        <v>3454</v>
      </c>
      <c r="AT648" s="222">
        <v>421619</v>
      </c>
    </row>
    <row r="649" spans="1:46">
      <c r="A649" s="222">
        <v>421620</v>
      </c>
      <c r="B649" s="222" t="s">
        <v>470</v>
      </c>
      <c r="H649" s="222" t="s">
        <v>164</v>
      </c>
      <c r="K649" s="222" t="s">
        <v>164</v>
      </c>
      <c r="L649" s="222" t="s">
        <v>164</v>
      </c>
      <c r="P649" s="222" t="s">
        <v>164</v>
      </c>
      <c r="Q649" s="222" t="s">
        <v>164</v>
      </c>
      <c r="R649" s="222" t="s">
        <v>165</v>
      </c>
      <c r="S649" s="222" t="s">
        <v>165</v>
      </c>
      <c r="U649" s="222" t="s">
        <v>166</v>
      </c>
      <c r="V649" s="222" t="s">
        <v>166</v>
      </c>
      <c r="W649" s="222" t="s">
        <v>166</v>
      </c>
      <c r="X649" s="222" t="s">
        <v>164</v>
      </c>
      <c r="AS649" s="222" t="s">
        <v>3454</v>
      </c>
      <c r="AT649" s="222">
        <v>421620</v>
      </c>
    </row>
    <row r="650" spans="1:46">
      <c r="A650" s="222">
        <v>421626</v>
      </c>
      <c r="B650" s="222" t="s">
        <v>470</v>
      </c>
      <c r="C650" s="222" t="s">
        <v>164</v>
      </c>
      <c r="I650" s="222" t="s">
        <v>164</v>
      </c>
      <c r="K650" s="222" t="s">
        <v>164</v>
      </c>
      <c r="L650" s="222" t="s">
        <v>164</v>
      </c>
      <c r="O650" s="222" t="s">
        <v>166</v>
      </c>
      <c r="P650" s="222" t="s">
        <v>166</v>
      </c>
      <c r="Q650" s="222" t="s">
        <v>166</v>
      </c>
      <c r="R650" s="222" t="s">
        <v>165</v>
      </c>
      <c r="S650" s="222" t="s">
        <v>164</v>
      </c>
      <c r="T650" s="222" t="s">
        <v>165</v>
      </c>
      <c r="U650" s="222" t="s">
        <v>166</v>
      </c>
      <c r="V650" s="222" t="s">
        <v>166</v>
      </c>
      <c r="W650" s="222" t="s">
        <v>165</v>
      </c>
      <c r="X650" s="222" t="s">
        <v>166</v>
      </c>
      <c r="AS650" s="222" t="s">
        <v>3454</v>
      </c>
      <c r="AT650" s="222">
        <v>421626</v>
      </c>
    </row>
    <row r="651" spans="1:46">
      <c r="A651" s="222">
        <v>421631</v>
      </c>
      <c r="B651" s="222" t="s">
        <v>361</v>
      </c>
      <c r="D651" s="222" t="s">
        <v>166</v>
      </c>
      <c r="J651" s="222" t="s">
        <v>166</v>
      </c>
      <c r="N651" s="222" t="s">
        <v>165</v>
      </c>
      <c r="O651" s="222" t="s">
        <v>165</v>
      </c>
      <c r="P651" s="222" t="s">
        <v>165</v>
      </c>
      <c r="Q651" s="222" t="s">
        <v>165</v>
      </c>
      <c r="R651" s="222" t="s">
        <v>165</v>
      </c>
      <c r="S651" s="222" t="s">
        <v>165</v>
      </c>
      <c r="AS651" s="222" t="s">
        <v>3454</v>
      </c>
      <c r="AT651" s="222">
        <v>421631</v>
      </c>
    </row>
    <row r="652" spans="1:46">
      <c r="A652" s="222">
        <v>421635</v>
      </c>
      <c r="B652" s="222" t="s">
        <v>361</v>
      </c>
      <c r="J652" s="222" t="s">
        <v>165</v>
      </c>
      <c r="M652" s="222" t="s">
        <v>165</v>
      </c>
      <c r="N652" s="222" t="s">
        <v>165</v>
      </c>
      <c r="O652" s="222" t="s">
        <v>165</v>
      </c>
      <c r="P652" s="222" t="s">
        <v>165</v>
      </c>
      <c r="Q652" s="222" t="s">
        <v>165</v>
      </c>
      <c r="R652" s="222" t="s">
        <v>165</v>
      </c>
      <c r="S652" s="222" t="s">
        <v>165</v>
      </c>
      <c r="AS652" s="222" t="s">
        <v>3454</v>
      </c>
      <c r="AT652" s="222">
        <v>421635</v>
      </c>
    </row>
    <row r="653" spans="1:46">
      <c r="A653" s="222">
        <v>421636</v>
      </c>
      <c r="B653" s="222" t="s">
        <v>470</v>
      </c>
      <c r="C653" s="222" t="s">
        <v>166</v>
      </c>
      <c r="I653" s="222" t="s">
        <v>166</v>
      </c>
      <c r="K653" s="222" t="s">
        <v>164</v>
      </c>
      <c r="O653" s="222" t="s">
        <v>166</v>
      </c>
      <c r="Q653" s="222" t="s">
        <v>166</v>
      </c>
      <c r="T653" s="222" t="s">
        <v>166</v>
      </c>
      <c r="X653" s="222" t="s">
        <v>166</v>
      </c>
      <c r="AS653" s="222" t="s">
        <v>3454</v>
      </c>
      <c r="AT653" s="222">
        <v>421636</v>
      </c>
    </row>
    <row r="654" spans="1:46">
      <c r="A654" s="222">
        <v>421645</v>
      </c>
      <c r="B654" s="222" t="s">
        <v>470</v>
      </c>
      <c r="I654" s="222" t="s">
        <v>164</v>
      </c>
      <c r="J654" s="222" t="s">
        <v>166</v>
      </c>
      <c r="L654" s="222" t="s">
        <v>166</v>
      </c>
      <c r="Q654" s="222" t="s">
        <v>164</v>
      </c>
      <c r="S654" s="222" t="s">
        <v>166</v>
      </c>
      <c r="X654" s="222" t="s">
        <v>166</v>
      </c>
      <c r="AS654" s="222" t="s">
        <v>3454</v>
      </c>
      <c r="AT654" s="222">
        <v>421645</v>
      </c>
    </row>
    <row r="655" spans="1:46">
      <c r="A655" s="222">
        <v>421657</v>
      </c>
      <c r="B655" s="222" t="s">
        <v>470</v>
      </c>
      <c r="K655" s="222" t="s">
        <v>164</v>
      </c>
      <c r="N655" s="222" t="s">
        <v>166</v>
      </c>
      <c r="O655" s="222" t="s">
        <v>166</v>
      </c>
      <c r="Q655" s="222" t="s">
        <v>166</v>
      </c>
      <c r="S655" s="222" t="s">
        <v>166</v>
      </c>
      <c r="T655" s="222" t="s">
        <v>165</v>
      </c>
      <c r="U655" s="222" t="s">
        <v>165</v>
      </c>
      <c r="V655" s="222" t="s">
        <v>165</v>
      </c>
      <c r="W655" s="222" t="s">
        <v>165</v>
      </c>
      <c r="X655" s="222" t="s">
        <v>165</v>
      </c>
      <c r="AS655" s="222" t="s">
        <v>3454</v>
      </c>
      <c r="AT655" s="222">
        <v>421657</v>
      </c>
    </row>
    <row r="656" spans="1:46">
      <c r="A656" s="222">
        <v>421669</v>
      </c>
      <c r="B656" s="222" t="s">
        <v>470</v>
      </c>
      <c r="I656" s="222" t="s">
        <v>166</v>
      </c>
      <c r="L656" s="222" t="s">
        <v>164</v>
      </c>
      <c r="M656" s="222" t="s">
        <v>164</v>
      </c>
      <c r="O656" s="222" t="s">
        <v>164</v>
      </c>
      <c r="P656" s="222" t="s">
        <v>166</v>
      </c>
      <c r="Q656" s="222" t="s">
        <v>164</v>
      </c>
      <c r="R656" s="222" t="s">
        <v>166</v>
      </c>
      <c r="U656" s="222" t="s">
        <v>165</v>
      </c>
      <c r="V656" s="222" t="s">
        <v>165</v>
      </c>
      <c r="W656" s="222" t="s">
        <v>165</v>
      </c>
      <c r="X656" s="222" t="s">
        <v>166</v>
      </c>
      <c r="AS656" s="222" t="s">
        <v>3454</v>
      </c>
      <c r="AT656" s="222">
        <v>421669</v>
      </c>
    </row>
    <row r="657" spans="1:46">
      <c r="A657" s="222">
        <v>421693</v>
      </c>
      <c r="B657" s="222" t="s">
        <v>361</v>
      </c>
      <c r="G657" s="222" t="s">
        <v>166</v>
      </c>
      <c r="I657" s="222" t="s">
        <v>164</v>
      </c>
      <c r="K657" s="222" t="s">
        <v>164</v>
      </c>
      <c r="N657" s="222" t="s">
        <v>165</v>
      </c>
      <c r="O657" s="222" t="s">
        <v>165</v>
      </c>
      <c r="P657" s="222" t="s">
        <v>165</v>
      </c>
      <c r="Q657" s="222" t="s">
        <v>165</v>
      </c>
      <c r="R657" s="222" t="s">
        <v>165</v>
      </c>
      <c r="S657" s="222" t="s">
        <v>165</v>
      </c>
      <c r="AS657" s="222" t="s">
        <v>3454</v>
      </c>
      <c r="AT657" s="222">
        <v>421693</v>
      </c>
    </row>
    <row r="658" spans="1:46">
      <c r="A658" s="222">
        <v>421697</v>
      </c>
      <c r="B658" s="222" t="s">
        <v>470</v>
      </c>
      <c r="H658" s="222" t="s">
        <v>164</v>
      </c>
      <c r="K658" s="222" t="s">
        <v>164</v>
      </c>
      <c r="L658" s="222" t="s">
        <v>165</v>
      </c>
      <c r="O658" s="222" t="s">
        <v>166</v>
      </c>
      <c r="Q658" s="222" t="s">
        <v>166</v>
      </c>
      <c r="R658" s="222" t="s">
        <v>165</v>
      </c>
      <c r="S658" s="222" t="s">
        <v>165</v>
      </c>
      <c r="T658" s="222" t="s">
        <v>166</v>
      </c>
      <c r="U658" s="222" t="s">
        <v>165</v>
      </c>
      <c r="V658" s="222" t="s">
        <v>165</v>
      </c>
      <c r="W658" s="222" t="s">
        <v>164</v>
      </c>
      <c r="AS658" s="222" t="s">
        <v>3454</v>
      </c>
      <c r="AT658" s="222">
        <v>421697</v>
      </c>
    </row>
    <row r="659" spans="1:46">
      <c r="A659" s="222">
        <v>421705</v>
      </c>
      <c r="B659" s="222" t="s">
        <v>470</v>
      </c>
      <c r="G659" s="222" t="s">
        <v>166</v>
      </c>
      <c r="J659" s="222" t="s">
        <v>164</v>
      </c>
      <c r="L659" s="222" t="s">
        <v>165</v>
      </c>
      <c r="M659" s="222" t="s">
        <v>164</v>
      </c>
      <c r="N659" s="222" t="s">
        <v>166</v>
      </c>
      <c r="O659" s="222" t="s">
        <v>166</v>
      </c>
      <c r="P659" s="222" t="s">
        <v>165</v>
      </c>
      <c r="Q659" s="222" t="s">
        <v>166</v>
      </c>
      <c r="R659" s="222" t="s">
        <v>165</v>
      </c>
      <c r="S659" s="222" t="s">
        <v>166</v>
      </c>
      <c r="T659" s="222" t="s">
        <v>165</v>
      </c>
      <c r="U659" s="222" t="s">
        <v>165</v>
      </c>
      <c r="V659" s="222" t="s">
        <v>165</v>
      </c>
      <c r="W659" s="222" t="s">
        <v>165</v>
      </c>
      <c r="X659" s="222" t="s">
        <v>165</v>
      </c>
      <c r="AS659" s="222" t="s">
        <v>3454</v>
      </c>
      <c r="AT659" s="222">
        <v>421705</v>
      </c>
    </row>
    <row r="660" spans="1:46">
      <c r="A660" s="222">
        <v>421716</v>
      </c>
      <c r="B660" s="222" t="s">
        <v>470</v>
      </c>
      <c r="I660" s="222" t="s">
        <v>164</v>
      </c>
      <c r="K660" s="222" t="s">
        <v>164</v>
      </c>
      <c r="L660" s="222" t="s">
        <v>164</v>
      </c>
      <c r="P660" s="222" t="s">
        <v>164</v>
      </c>
      <c r="Q660" s="222" t="s">
        <v>164</v>
      </c>
      <c r="S660" s="222" t="s">
        <v>164</v>
      </c>
      <c r="T660" s="222" t="s">
        <v>166</v>
      </c>
      <c r="U660" s="222" t="s">
        <v>166</v>
      </c>
      <c r="V660" s="222" t="s">
        <v>166</v>
      </c>
      <c r="W660" s="222" t="s">
        <v>166</v>
      </c>
      <c r="X660" s="222" t="s">
        <v>166</v>
      </c>
      <c r="AS660" s="222" t="s">
        <v>3454</v>
      </c>
      <c r="AT660" s="222">
        <v>421716</v>
      </c>
    </row>
    <row r="661" spans="1:46">
      <c r="A661" s="222">
        <v>421727</v>
      </c>
      <c r="B661" s="222" t="s">
        <v>470</v>
      </c>
      <c r="J661" s="222" t="s">
        <v>166</v>
      </c>
      <c r="L661" s="222" t="s">
        <v>165</v>
      </c>
      <c r="M661" s="222" t="s">
        <v>166</v>
      </c>
      <c r="N661" s="222" t="s">
        <v>165</v>
      </c>
      <c r="O661" s="222" t="s">
        <v>165</v>
      </c>
      <c r="P661" s="222" t="s">
        <v>165</v>
      </c>
      <c r="Q661" s="222" t="s">
        <v>166</v>
      </c>
      <c r="R661" s="222" t="s">
        <v>165</v>
      </c>
      <c r="T661" s="222" t="s">
        <v>165</v>
      </c>
      <c r="U661" s="222" t="s">
        <v>165</v>
      </c>
      <c r="V661" s="222" t="s">
        <v>165</v>
      </c>
      <c r="W661" s="222" t="s">
        <v>165</v>
      </c>
      <c r="AS661" s="222" t="s">
        <v>3454</v>
      </c>
      <c r="AT661" s="222">
        <v>421727</v>
      </c>
    </row>
    <row r="662" spans="1:46">
      <c r="A662" s="222">
        <v>421731</v>
      </c>
      <c r="B662" s="222" t="s">
        <v>361</v>
      </c>
      <c r="E662" s="222" t="s">
        <v>164</v>
      </c>
      <c r="L662" s="222" t="s">
        <v>165</v>
      </c>
      <c r="N662" s="222" t="s">
        <v>165</v>
      </c>
      <c r="O662" s="222" t="s">
        <v>165</v>
      </c>
      <c r="P662" s="222" t="s">
        <v>165</v>
      </c>
      <c r="Q662" s="222" t="s">
        <v>165</v>
      </c>
      <c r="R662" s="222" t="s">
        <v>165</v>
      </c>
      <c r="S662" s="222" t="s">
        <v>165</v>
      </c>
      <c r="AS662" s="222" t="s">
        <v>3454</v>
      </c>
      <c r="AT662" s="222">
        <v>421731</v>
      </c>
    </row>
    <row r="663" spans="1:46">
      <c r="A663" s="222">
        <v>421736</v>
      </c>
      <c r="B663" s="222" t="s">
        <v>361</v>
      </c>
      <c r="F663" s="222" t="s">
        <v>164</v>
      </c>
      <c r="K663" s="222" t="s">
        <v>166</v>
      </c>
      <c r="N663" s="222" t="s">
        <v>165</v>
      </c>
      <c r="O663" s="222" t="s">
        <v>165</v>
      </c>
      <c r="P663" s="222" t="s">
        <v>165</v>
      </c>
      <c r="Q663" s="222" t="s">
        <v>165</v>
      </c>
      <c r="R663" s="222" t="s">
        <v>165</v>
      </c>
      <c r="S663" s="222" t="s">
        <v>165</v>
      </c>
      <c r="AS663" s="222" t="s">
        <v>3454</v>
      </c>
      <c r="AT663" s="222">
        <v>421736</v>
      </c>
    </row>
    <row r="664" spans="1:46">
      <c r="A664" s="222">
        <v>421739</v>
      </c>
      <c r="B664" s="222" t="s">
        <v>470</v>
      </c>
      <c r="E664" s="222" t="s">
        <v>164</v>
      </c>
      <c r="K664" s="222" t="s">
        <v>164</v>
      </c>
      <c r="N664" s="222" t="s">
        <v>166</v>
      </c>
      <c r="P664" s="222" t="s">
        <v>166</v>
      </c>
      <c r="Q664" s="222" t="s">
        <v>165</v>
      </c>
      <c r="R664" s="222" t="s">
        <v>165</v>
      </c>
      <c r="AS664" s="222" t="s">
        <v>3454</v>
      </c>
      <c r="AT664" s="222">
        <v>421739</v>
      </c>
    </row>
    <row r="665" spans="1:46">
      <c r="A665" s="222">
        <v>421740</v>
      </c>
      <c r="B665" s="222" t="s">
        <v>470</v>
      </c>
      <c r="C665" s="222" t="s">
        <v>164</v>
      </c>
      <c r="H665" s="222" t="s">
        <v>164</v>
      </c>
      <c r="I665" s="222" t="s">
        <v>164</v>
      </c>
      <c r="L665" s="222" t="s">
        <v>165</v>
      </c>
      <c r="N665" s="222" t="s">
        <v>165</v>
      </c>
      <c r="P665" s="222" t="s">
        <v>164</v>
      </c>
      <c r="R665" s="222" t="s">
        <v>165</v>
      </c>
      <c r="S665" s="222" t="s">
        <v>165</v>
      </c>
      <c r="T665" s="222" t="s">
        <v>165</v>
      </c>
      <c r="U665" s="222" t="s">
        <v>165</v>
      </c>
      <c r="V665" s="222" t="s">
        <v>165</v>
      </c>
      <c r="W665" s="222" t="s">
        <v>165</v>
      </c>
      <c r="X665" s="222" t="s">
        <v>165</v>
      </c>
      <c r="AS665" s="222" t="s">
        <v>3454</v>
      </c>
      <c r="AT665" s="222">
        <v>421740</v>
      </c>
    </row>
    <row r="666" spans="1:46">
      <c r="A666" s="222">
        <v>421743</v>
      </c>
      <c r="B666" s="222" t="s">
        <v>470</v>
      </c>
      <c r="E666" s="222" t="s">
        <v>166</v>
      </c>
      <c r="H666" s="222" t="s">
        <v>164</v>
      </c>
      <c r="L666" s="222" t="s">
        <v>165</v>
      </c>
      <c r="M666" s="222" t="s">
        <v>166</v>
      </c>
      <c r="N666" s="222" t="s">
        <v>165</v>
      </c>
      <c r="O666" s="222" t="s">
        <v>165</v>
      </c>
      <c r="P666" s="222" t="s">
        <v>165</v>
      </c>
      <c r="Q666" s="222" t="s">
        <v>165</v>
      </c>
      <c r="R666" s="222" t="s">
        <v>165</v>
      </c>
      <c r="S666" s="222" t="s">
        <v>165</v>
      </c>
      <c r="T666" s="222" t="s">
        <v>165</v>
      </c>
      <c r="U666" s="222" t="s">
        <v>165</v>
      </c>
      <c r="V666" s="222" t="s">
        <v>165</v>
      </c>
      <c r="W666" s="222" t="s">
        <v>165</v>
      </c>
      <c r="X666" s="222" t="s">
        <v>165</v>
      </c>
      <c r="AS666" s="222" t="s">
        <v>3454</v>
      </c>
      <c r="AT666" s="222">
        <v>421743</v>
      </c>
    </row>
    <row r="667" spans="1:46">
      <c r="A667" s="222">
        <v>421759</v>
      </c>
      <c r="B667" s="222" t="s">
        <v>470</v>
      </c>
      <c r="I667" s="222" t="s">
        <v>164</v>
      </c>
      <c r="J667" s="222" t="s">
        <v>164</v>
      </c>
      <c r="K667" s="222" t="s">
        <v>164</v>
      </c>
      <c r="L667" s="222" t="s">
        <v>165</v>
      </c>
      <c r="N667" s="222" t="s">
        <v>164</v>
      </c>
      <c r="O667" s="222" t="s">
        <v>164</v>
      </c>
      <c r="R667" s="222" t="s">
        <v>165</v>
      </c>
      <c r="S667" s="222" t="s">
        <v>165</v>
      </c>
      <c r="T667" s="222" t="s">
        <v>165</v>
      </c>
      <c r="U667" s="222" t="s">
        <v>165</v>
      </c>
      <c r="W667" s="222" t="s">
        <v>165</v>
      </c>
      <c r="AS667" s="222" t="s">
        <v>3453</v>
      </c>
      <c r="AT667" s="222">
        <v>421759</v>
      </c>
    </row>
    <row r="668" spans="1:46">
      <c r="A668" s="222">
        <v>421762</v>
      </c>
      <c r="B668" s="222" t="s">
        <v>470</v>
      </c>
      <c r="H668" s="222" t="s">
        <v>164</v>
      </c>
      <c r="K668" s="222" t="s">
        <v>164</v>
      </c>
      <c r="L668" s="222" t="s">
        <v>166</v>
      </c>
      <c r="N668" s="222" t="s">
        <v>165</v>
      </c>
      <c r="O668" s="222" t="s">
        <v>166</v>
      </c>
      <c r="P668" s="222" t="s">
        <v>166</v>
      </c>
      <c r="Q668" s="222" t="s">
        <v>165</v>
      </c>
      <c r="R668" s="222" t="s">
        <v>165</v>
      </c>
      <c r="S668" s="222" t="s">
        <v>166</v>
      </c>
      <c r="T668" s="222" t="s">
        <v>165</v>
      </c>
      <c r="W668" s="222" t="s">
        <v>166</v>
      </c>
      <c r="X668" s="222" t="s">
        <v>165</v>
      </c>
      <c r="AS668" s="222" t="s">
        <v>3454</v>
      </c>
      <c r="AT668" s="222">
        <v>421762</v>
      </c>
    </row>
    <row r="669" spans="1:46">
      <c r="A669" s="222">
        <v>421777</v>
      </c>
      <c r="B669" s="222" t="s">
        <v>470</v>
      </c>
      <c r="H669" s="222" t="s">
        <v>164</v>
      </c>
      <c r="I669" s="222" t="s">
        <v>164</v>
      </c>
      <c r="K669" s="222" t="s">
        <v>164</v>
      </c>
      <c r="L669" s="222" t="s">
        <v>164</v>
      </c>
      <c r="N669" s="222" t="s">
        <v>165</v>
      </c>
      <c r="O669" s="222" t="s">
        <v>165</v>
      </c>
      <c r="P669" s="222" t="s">
        <v>166</v>
      </c>
      <c r="Q669" s="222" t="s">
        <v>165</v>
      </c>
      <c r="R669" s="222" t="s">
        <v>165</v>
      </c>
      <c r="S669" s="222" t="s">
        <v>165</v>
      </c>
      <c r="T669" s="222" t="s">
        <v>166</v>
      </c>
      <c r="U669" s="222" t="s">
        <v>166</v>
      </c>
      <c r="V669" s="222" t="s">
        <v>165</v>
      </c>
      <c r="W669" s="222" t="s">
        <v>165</v>
      </c>
      <c r="X669" s="222" t="s">
        <v>165</v>
      </c>
      <c r="AS669" s="222" t="s">
        <v>3454</v>
      </c>
      <c r="AT669" s="222">
        <v>421777</v>
      </c>
    </row>
    <row r="670" spans="1:46">
      <c r="A670" s="222">
        <v>421803</v>
      </c>
      <c r="B670" s="222" t="s">
        <v>470</v>
      </c>
      <c r="G670" s="222" t="s">
        <v>165</v>
      </c>
      <c r="L670" s="222" t="s">
        <v>165</v>
      </c>
      <c r="O670" s="222" t="s">
        <v>165</v>
      </c>
      <c r="R670" s="222" t="s">
        <v>165</v>
      </c>
      <c r="S670" s="222" t="s">
        <v>165</v>
      </c>
      <c r="T670" s="222" t="s">
        <v>165</v>
      </c>
      <c r="U670" s="222" t="s">
        <v>165</v>
      </c>
      <c r="V670" s="222" t="s">
        <v>165</v>
      </c>
      <c r="W670" s="222" t="s">
        <v>165</v>
      </c>
      <c r="X670" s="222" t="s">
        <v>165</v>
      </c>
      <c r="AS670" s="222" t="s">
        <v>3454</v>
      </c>
      <c r="AT670" s="222">
        <v>421803</v>
      </c>
    </row>
    <row r="671" spans="1:46">
      <c r="A671" s="222">
        <v>421805</v>
      </c>
      <c r="B671" s="222" t="s">
        <v>470</v>
      </c>
      <c r="D671" s="222" t="s">
        <v>164</v>
      </c>
      <c r="H671" s="222" t="s">
        <v>164</v>
      </c>
      <c r="L671" s="222" t="s">
        <v>166</v>
      </c>
      <c r="P671" s="222" t="s">
        <v>166</v>
      </c>
      <c r="Q671" s="222" t="s">
        <v>166</v>
      </c>
      <c r="R671" s="222" t="s">
        <v>166</v>
      </c>
      <c r="S671" s="222" t="s">
        <v>166</v>
      </c>
      <c r="T671" s="222" t="s">
        <v>165</v>
      </c>
      <c r="U671" s="222" t="s">
        <v>165</v>
      </c>
      <c r="V671" s="222" t="s">
        <v>165</v>
      </c>
      <c r="W671" s="222" t="s">
        <v>165</v>
      </c>
      <c r="X671" s="222" t="s">
        <v>165</v>
      </c>
      <c r="AS671" s="222" t="s">
        <v>3454</v>
      </c>
      <c r="AT671" s="222">
        <v>421805</v>
      </c>
    </row>
    <row r="672" spans="1:46">
      <c r="A672" s="222">
        <v>421815</v>
      </c>
      <c r="B672" s="222" t="s">
        <v>470</v>
      </c>
      <c r="G672" s="222" t="s">
        <v>164</v>
      </c>
      <c r="L672" s="222" t="s">
        <v>166</v>
      </c>
      <c r="M672" s="222" t="s">
        <v>164</v>
      </c>
      <c r="Q672" s="222" t="s">
        <v>165</v>
      </c>
      <c r="R672" s="222" t="s">
        <v>165</v>
      </c>
      <c r="S672" s="222" t="s">
        <v>165</v>
      </c>
      <c r="W672" s="222" t="s">
        <v>165</v>
      </c>
      <c r="X672" s="222" t="s">
        <v>164</v>
      </c>
      <c r="AS672" s="222" t="s">
        <v>3454</v>
      </c>
      <c r="AT672" s="222">
        <v>421815</v>
      </c>
    </row>
    <row r="673" spans="1:46">
      <c r="A673" s="222">
        <v>421817</v>
      </c>
      <c r="B673" s="222" t="s">
        <v>470</v>
      </c>
      <c r="H673" s="222" t="s">
        <v>166</v>
      </c>
      <c r="L673" s="222" t="s">
        <v>165</v>
      </c>
      <c r="O673" s="222" t="s">
        <v>164</v>
      </c>
      <c r="P673" s="222" t="s">
        <v>165</v>
      </c>
      <c r="Q673" s="222" t="s">
        <v>165</v>
      </c>
      <c r="R673" s="222" t="s">
        <v>165</v>
      </c>
      <c r="S673" s="222" t="s">
        <v>165</v>
      </c>
      <c r="T673" s="222" t="s">
        <v>165</v>
      </c>
      <c r="W673" s="222" t="s">
        <v>165</v>
      </c>
      <c r="X673" s="222" t="s">
        <v>165</v>
      </c>
      <c r="AS673" s="222" t="s">
        <v>3454</v>
      </c>
      <c r="AT673" s="222">
        <v>421817</v>
      </c>
    </row>
    <row r="674" spans="1:46">
      <c r="A674" s="222">
        <v>421819</v>
      </c>
      <c r="B674" s="222" t="s">
        <v>470</v>
      </c>
      <c r="E674" s="222" t="s">
        <v>164</v>
      </c>
      <c r="G674" s="222" t="s">
        <v>164</v>
      </c>
      <c r="H674" s="222" t="s">
        <v>164</v>
      </c>
      <c r="L674" s="222" t="s">
        <v>165</v>
      </c>
      <c r="Q674" s="222" t="s">
        <v>165</v>
      </c>
      <c r="R674" s="222" t="s">
        <v>165</v>
      </c>
      <c r="S674" s="222" t="s">
        <v>165</v>
      </c>
      <c r="T674" s="222" t="s">
        <v>165</v>
      </c>
      <c r="V674" s="222" t="s">
        <v>166</v>
      </c>
      <c r="W674" s="222" t="s">
        <v>165</v>
      </c>
      <c r="X674" s="222" t="s">
        <v>165</v>
      </c>
      <c r="AS674" s="222" t="s">
        <v>3454</v>
      </c>
      <c r="AT674" s="222">
        <v>421819</v>
      </c>
    </row>
    <row r="675" spans="1:46">
      <c r="A675" s="222">
        <v>421823</v>
      </c>
      <c r="B675" s="222" t="s">
        <v>470</v>
      </c>
      <c r="E675" s="222" t="s">
        <v>164</v>
      </c>
      <c r="G675" s="222" t="s">
        <v>166</v>
      </c>
      <c r="L675" s="222" t="s">
        <v>165</v>
      </c>
      <c r="M675" s="222" t="s">
        <v>164</v>
      </c>
      <c r="P675" s="222" t="s">
        <v>166</v>
      </c>
      <c r="Q675" s="222" t="s">
        <v>165</v>
      </c>
      <c r="R675" s="222" t="s">
        <v>165</v>
      </c>
      <c r="S675" s="222" t="s">
        <v>165</v>
      </c>
      <c r="T675" s="222" t="s">
        <v>166</v>
      </c>
      <c r="U675" s="222" t="s">
        <v>166</v>
      </c>
      <c r="W675" s="222" t="s">
        <v>165</v>
      </c>
      <c r="X675" s="222" t="s">
        <v>165</v>
      </c>
      <c r="AS675" s="222" t="s">
        <v>3454</v>
      </c>
      <c r="AT675" s="222">
        <v>421823</v>
      </c>
    </row>
    <row r="676" spans="1:46">
      <c r="A676" s="222">
        <v>421830</v>
      </c>
      <c r="B676" s="222" t="s">
        <v>470</v>
      </c>
      <c r="J676" s="222" t="s">
        <v>166</v>
      </c>
      <c r="L676" s="222" t="s">
        <v>164</v>
      </c>
      <c r="N676" s="222" t="s">
        <v>166</v>
      </c>
      <c r="P676" s="222" t="s">
        <v>164</v>
      </c>
      <c r="R676" s="222" t="s">
        <v>165</v>
      </c>
      <c r="S676" s="222" t="s">
        <v>165</v>
      </c>
      <c r="V676" s="222" t="s">
        <v>166</v>
      </c>
      <c r="X676" s="222" t="s">
        <v>166</v>
      </c>
      <c r="AS676" s="222" t="s">
        <v>3454</v>
      </c>
      <c r="AT676" s="222">
        <v>421830</v>
      </c>
    </row>
    <row r="677" spans="1:46">
      <c r="A677" s="222">
        <v>421832</v>
      </c>
      <c r="B677" s="222" t="s">
        <v>470</v>
      </c>
      <c r="D677" s="222" t="s">
        <v>164</v>
      </c>
      <c r="E677" s="222" t="s">
        <v>164</v>
      </c>
      <c r="H677" s="222" t="s">
        <v>164</v>
      </c>
      <c r="I677" s="222" t="s">
        <v>166</v>
      </c>
      <c r="N677" s="222" t="s">
        <v>166</v>
      </c>
      <c r="R677" s="222" t="s">
        <v>165</v>
      </c>
      <c r="T677" s="222" t="s">
        <v>165</v>
      </c>
      <c r="U677" s="222" t="s">
        <v>165</v>
      </c>
      <c r="V677" s="222" t="s">
        <v>165</v>
      </c>
      <c r="W677" s="222" t="s">
        <v>165</v>
      </c>
      <c r="X677" s="222" t="s">
        <v>165</v>
      </c>
      <c r="AS677" s="222" t="s">
        <v>3454</v>
      </c>
      <c r="AT677" s="222">
        <v>421832</v>
      </c>
    </row>
    <row r="678" spans="1:46">
      <c r="A678" s="222">
        <v>421842</v>
      </c>
      <c r="B678" s="222" t="s">
        <v>470</v>
      </c>
      <c r="I678" s="222" t="s">
        <v>164</v>
      </c>
      <c r="L678" s="222" t="s">
        <v>164</v>
      </c>
      <c r="O678" s="222" t="s">
        <v>164</v>
      </c>
      <c r="P678" s="222" t="s">
        <v>166</v>
      </c>
      <c r="Q678" s="222" t="s">
        <v>164</v>
      </c>
      <c r="T678" s="222" t="s">
        <v>165</v>
      </c>
      <c r="AS678" s="222" t="s">
        <v>3454</v>
      </c>
      <c r="AT678" s="222">
        <v>421842</v>
      </c>
    </row>
    <row r="679" spans="1:46">
      <c r="A679" s="222">
        <v>421844</v>
      </c>
      <c r="B679" s="222" t="s">
        <v>470</v>
      </c>
      <c r="D679" s="222" t="s">
        <v>166</v>
      </c>
      <c r="I679" s="222" t="s">
        <v>166</v>
      </c>
      <c r="J679" s="222" t="s">
        <v>165</v>
      </c>
      <c r="L679" s="222" t="s">
        <v>165</v>
      </c>
      <c r="N679" s="222" t="s">
        <v>165</v>
      </c>
      <c r="O679" s="222" t="s">
        <v>165</v>
      </c>
      <c r="P679" s="222" t="s">
        <v>165</v>
      </c>
      <c r="Q679" s="222" t="s">
        <v>166</v>
      </c>
      <c r="R679" s="222" t="s">
        <v>165</v>
      </c>
      <c r="S679" s="222" t="s">
        <v>165</v>
      </c>
      <c r="T679" s="222" t="s">
        <v>165</v>
      </c>
      <c r="U679" s="222" t="s">
        <v>165</v>
      </c>
      <c r="V679" s="222" t="s">
        <v>165</v>
      </c>
      <c r="W679" s="222" t="s">
        <v>165</v>
      </c>
      <c r="X679" s="222" t="s">
        <v>165</v>
      </c>
      <c r="AS679" s="222" t="s">
        <v>3454</v>
      </c>
      <c r="AT679" s="222">
        <v>421844</v>
      </c>
    </row>
    <row r="680" spans="1:46">
      <c r="A680" s="222">
        <v>421848</v>
      </c>
      <c r="B680" s="222" t="s">
        <v>470</v>
      </c>
      <c r="F680" s="222" t="s">
        <v>164</v>
      </c>
      <c r="H680" s="222" t="s">
        <v>166</v>
      </c>
      <c r="L680" s="222" t="s">
        <v>165</v>
      </c>
      <c r="M680" s="222" t="s">
        <v>165</v>
      </c>
      <c r="N680" s="222" t="s">
        <v>165</v>
      </c>
      <c r="O680" s="222" t="s">
        <v>165</v>
      </c>
      <c r="P680" s="222" t="s">
        <v>165</v>
      </c>
      <c r="Q680" s="222" t="s">
        <v>165</v>
      </c>
      <c r="R680" s="222" t="s">
        <v>165</v>
      </c>
      <c r="S680" s="222" t="s">
        <v>165</v>
      </c>
      <c r="T680" s="222" t="s">
        <v>165</v>
      </c>
      <c r="U680" s="222" t="s">
        <v>165</v>
      </c>
      <c r="V680" s="222" t="s">
        <v>165</v>
      </c>
      <c r="W680" s="222" t="s">
        <v>165</v>
      </c>
      <c r="X680" s="222" t="s">
        <v>165</v>
      </c>
      <c r="AS680" s="222" t="s">
        <v>3454</v>
      </c>
      <c r="AT680" s="222">
        <v>421848</v>
      </c>
    </row>
    <row r="681" spans="1:46">
      <c r="A681" s="222">
        <v>421856</v>
      </c>
      <c r="B681" s="222" t="s">
        <v>470</v>
      </c>
      <c r="H681" s="222" t="s">
        <v>164</v>
      </c>
      <c r="Q681" s="222" t="s">
        <v>164</v>
      </c>
      <c r="S681" s="222" t="s">
        <v>164</v>
      </c>
      <c r="T681" s="222" t="s">
        <v>166</v>
      </c>
      <c r="W681" s="222" t="s">
        <v>166</v>
      </c>
      <c r="X681" s="222" t="s">
        <v>166</v>
      </c>
      <c r="AS681" s="222" t="s">
        <v>3454</v>
      </c>
      <c r="AT681" s="222">
        <v>421856</v>
      </c>
    </row>
    <row r="682" spans="1:46">
      <c r="A682" s="222">
        <v>421859</v>
      </c>
      <c r="B682" s="222" t="s">
        <v>470</v>
      </c>
      <c r="H682" s="222" t="s">
        <v>164</v>
      </c>
      <c r="K682" s="222" t="s">
        <v>166</v>
      </c>
      <c r="L682" s="222" t="s">
        <v>166</v>
      </c>
      <c r="N682" s="222" t="s">
        <v>166</v>
      </c>
      <c r="O682" s="222" t="s">
        <v>166</v>
      </c>
      <c r="Q682" s="222" t="s">
        <v>165</v>
      </c>
      <c r="R682" s="222" t="s">
        <v>165</v>
      </c>
      <c r="S682" s="222" t="s">
        <v>165</v>
      </c>
      <c r="T682" s="222" t="s">
        <v>165</v>
      </c>
      <c r="U682" s="222" t="s">
        <v>165</v>
      </c>
      <c r="V682" s="222" t="s">
        <v>165</v>
      </c>
      <c r="W682" s="222" t="s">
        <v>165</v>
      </c>
      <c r="X682" s="222" t="s">
        <v>165</v>
      </c>
      <c r="AS682" s="222" t="s">
        <v>3454</v>
      </c>
      <c r="AT682" s="222">
        <v>421859</v>
      </c>
    </row>
    <row r="683" spans="1:46">
      <c r="A683" s="222">
        <v>421860</v>
      </c>
      <c r="B683" s="222" t="s">
        <v>470</v>
      </c>
      <c r="D683" s="222" t="s">
        <v>164</v>
      </c>
      <c r="I683" s="222" t="s">
        <v>164</v>
      </c>
      <c r="L683" s="222" t="s">
        <v>164</v>
      </c>
      <c r="P683" s="222" t="s">
        <v>166</v>
      </c>
      <c r="S683" s="222" t="s">
        <v>166</v>
      </c>
      <c r="T683" s="222" t="s">
        <v>166</v>
      </c>
      <c r="X683" s="222" t="s">
        <v>166</v>
      </c>
      <c r="AS683" s="222" t="s">
        <v>3454</v>
      </c>
      <c r="AT683" s="222">
        <v>421860</v>
      </c>
    </row>
    <row r="684" spans="1:46">
      <c r="A684" s="222">
        <v>421864</v>
      </c>
      <c r="B684" s="222" t="s">
        <v>470</v>
      </c>
      <c r="F684" s="222" t="s">
        <v>164</v>
      </c>
      <c r="M684" s="222" t="s">
        <v>164</v>
      </c>
      <c r="O684" s="222" t="s">
        <v>164</v>
      </c>
      <c r="P684" s="222" t="s">
        <v>164</v>
      </c>
      <c r="R684" s="222" t="s">
        <v>165</v>
      </c>
      <c r="U684" s="222" t="s">
        <v>166</v>
      </c>
      <c r="AS684" s="222" t="s">
        <v>3454</v>
      </c>
      <c r="AT684" s="222">
        <v>421864</v>
      </c>
    </row>
    <row r="685" spans="1:46">
      <c r="A685" s="222">
        <v>421866</v>
      </c>
      <c r="B685" s="222" t="s">
        <v>470</v>
      </c>
      <c r="E685" s="222" t="s">
        <v>164</v>
      </c>
      <c r="K685" s="222" t="s">
        <v>164</v>
      </c>
      <c r="O685" s="222" t="s">
        <v>164</v>
      </c>
      <c r="Q685" s="222" t="s">
        <v>166</v>
      </c>
      <c r="S685" s="222" t="s">
        <v>166</v>
      </c>
      <c r="X685" s="222" t="s">
        <v>166</v>
      </c>
      <c r="AS685" s="222" t="s">
        <v>3454</v>
      </c>
      <c r="AT685" s="222">
        <v>421866</v>
      </c>
    </row>
    <row r="686" spans="1:46">
      <c r="A686" s="222">
        <v>421871</v>
      </c>
      <c r="B686" s="222" t="s">
        <v>470</v>
      </c>
      <c r="F686" s="222" t="s">
        <v>164</v>
      </c>
      <c r="H686" s="222" t="s">
        <v>166</v>
      </c>
      <c r="K686" s="222" t="s">
        <v>164</v>
      </c>
      <c r="L686" s="222" t="s">
        <v>166</v>
      </c>
      <c r="N686" s="222" t="s">
        <v>164</v>
      </c>
      <c r="O686" s="222" t="s">
        <v>164</v>
      </c>
      <c r="P686" s="222" t="s">
        <v>165</v>
      </c>
      <c r="Q686" s="222" t="s">
        <v>165</v>
      </c>
      <c r="R686" s="222" t="s">
        <v>165</v>
      </c>
      <c r="S686" s="222" t="s">
        <v>165</v>
      </c>
      <c r="T686" s="222" t="s">
        <v>166</v>
      </c>
      <c r="AS686" s="222" t="s">
        <v>3454</v>
      </c>
      <c r="AT686" s="222">
        <v>421871</v>
      </c>
    </row>
    <row r="687" spans="1:46">
      <c r="A687" s="222">
        <v>421885</v>
      </c>
      <c r="B687" s="222" t="s">
        <v>470</v>
      </c>
      <c r="I687" s="222" t="s">
        <v>164</v>
      </c>
      <c r="L687" s="222" t="s">
        <v>165</v>
      </c>
      <c r="Q687" s="222" t="s">
        <v>166</v>
      </c>
      <c r="R687" s="222" t="s">
        <v>165</v>
      </c>
      <c r="S687" s="222" t="s">
        <v>164</v>
      </c>
      <c r="T687" s="222" t="s">
        <v>166</v>
      </c>
      <c r="W687" s="222" t="s">
        <v>165</v>
      </c>
      <c r="AS687" s="222" t="s">
        <v>3454</v>
      </c>
      <c r="AT687" s="222">
        <v>421885</v>
      </c>
    </row>
    <row r="688" spans="1:46">
      <c r="A688" s="222">
        <v>421888</v>
      </c>
      <c r="B688" s="222" t="s">
        <v>470</v>
      </c>
      <c r="H688" s="222" t="s">
        <v>164</v>
      </c>
      <c r="I688" s="222" t="s">
        <v>164</v>
      </c>
      <c r="L688" s="222" t="s">
        <v>166</v>
      </c>
      <c r="Q688" s="222" t="s">
        <v>166</v>
      </c>
      <c r="R688" s="222" t="s">
        <v>165</v>
      </c>
      <c r="S688" s="222" t="s">
        <v>165</v>
      </c>
      <c r="T688" s="222" t="s">
        <v>165</v>
      </c>
      <c r="U688" s="222" t="s">
        <v>165</v>
      </c>
      <c r="V688" s="222" t="s">
        <v>165</v>
      </c>
      <c r="W688" s="222" t="s">
        <v>166</v>
      </c>
      <c r="AS688" s="222" t="s">
        <v>3454</v>
      </c>
      <c r="AT688" s="222">
        <v>421888</v>
      </c>
    </row>
    <row r="689" spans="1:46">
      <c r="A689" s="222">
        <v>421892</v>
      </c>
      <c r="B689" s="222" t="s">
        <v>470</v>
      </c>
      <c r="E689" s="222" t="s">
        <v>164</v>
      </c>
      <c r="I689" s="222" t="s">
        <v>164</v>
      </c>
      <c r="L689" s="222" t="s">
        <v>166</v>
      </c>
      <c r="M689" s="222" t="s">
        <v>164</v>
      </c>
      <c r="Q689" s="222" t="s">
        <v>165</v>
      </c>
      <c r="R689" s="222" t="s">
        <v>165</v>
      </c>
      <c r="T689" s="222" t="s">
        <v>166</v>
      </c>
      <c r="V689" s="222" t="s">
        <v>166</v>
      </c>
      <c r="W689" s="222" t="s">
        <v>165</v>
      </c>
      <c r="X689" s="222" t="s">
        <v>166</v>
      </c>
      <c r="AS689" s="222" t="s">
        <v>3454</v>
      </c>
      <c r="AT689" s="222">
        <v>421892</v>
      </c>
    </row>
    <row r="690" spans="1:46">
      <c r="A690" s="222">
        <v>421900</v>
      </c>
      <c r="B690" s="222" t="s">
        <v>470</v>
      </c>
      <c r="D690" s="222" t="s">
        <v>164</v>
      </c>
      <c r="K690" s="222" t="s">
        <v>164</v>
      </c>
      <c r="O690" s="222" t="s">
        <v>164</v>
      </c>
      <c r="P690" s="222" t="s">
        <v>164</v>
      </c>
      <c r="Q690" s="222" t="s">
        <v>164</v>
      </c>
      <c r="U690" s="222" t="s">
        <v>164</v>
      </c>
      <c r="X690" s="222" t="s">
        <v>164</v>
      </c>
      <c r="AS690" s="222" t="s">
        <v>3454</v>
      </c>
      <c r="AT690" s="222">
        <v>421900</v>
      </c>
    </row>
    <row r="691" spans="1:46">
      <c r="A691" s="222">
        <v>421909</v>
      </c>
      <c r="B691" s="222" t="s">
        <v>470</v>
      </c>
      <c r="D691" s="222" t="s">
        <v>164</v>
      </c>
      <c r="J691" s="222" t="s">
        <v>164</v>
      </c>
      <c r="L691" s="222" t="s">
        <v>165</v>
      </c>
      <c r="N691" s="222" t="s">
        <v>165</v>
      </c>
      <c r="O691" s="222" t="s">
        <v>165</v>
      </c>
      <c r="P691" s="222" t="s">
        <v>165</v>
      </c>
      <c r="Q691" s="222" t="s">
        <v>165</v>
      </c>
      <c r="R691" s="222" t="s">
        <v>165</v>
      </c>
      <c r="S691" s="222" t="s">
        <v>165</v>
      </c>
      <c r="T691" s="222" t="s">
        <v>165</v>
      </c>
      <c r="U691" s="222" t="s">
        <v>165</v>
      </c>
      <c r="V691" s="222" t="s">
        <v>165</v>
      </c>
      <c r="W691" s="222" t="s">
        <v>165</v>
      </c>
      <c r="X691" s="222" t="s">
        <v>165</v>
      </c>
      <c r="AS691" s="222" t="s">
        <v>3454</v>
      </c>
      <c r="AT691" s="222">
        <v>421909</v>
      </c>
    </row>
    <row r="692" spans="1:46">
      <c r="A692" s="222">
        <v>421922</v>
      </c>
      <c r="B692" s="222" t="s">
        <v>470</v>
      </c>
      <c r="I692" s="222" t="s">
        <v>164</v>
      </c>
      <c r="L692" s="222" t="s">
        <v>165</v>
      </c>
      <c r="O692" s="222" t="s">
        <v>164</v>
      </c>
      <c r="Q692" s="222" t="s">
        <v>164</v>
      </c>
      <c r="R692" s="222" t="s">
        <v>165</v>
      </c>
      <c r="T692" s="222" t="s">
        <v>165</v>
      </c>
      <c r="V692" s="222" t="s">
        <v>164</v>
      </c>
      <c r="W692" s="222" t="s">
        <v>165</v>
      </c>
      <c r="X692" s="222" t="s">
        <v>164</v>
      </c>
      <c r="AS692" s="222" t="s">
        <v>3454</v>
      </c>
      <c r="AT692" s="222">
        <v>421922</v>
      </c>
    </row>
    <row r="693" spans="1:46">
      <c r="A693" s="222">
        <v>421931</v>
      </c>
      <c r="B693" s="222" t="s">
        <v>470</v>
      </c>
      <c r="J693" s="222" t="s">
        <v>166</v>
      </c>
      <c r="K693" s="222" t="s">
        <v>164</v>
      </c>
      <c r="L693" s="222" t="s">
        <v>165</v>
      </c>
      <c r="Q693" s="222" t="s">
        <v>165</v>
      </c>
      <c r="R693" s="222" t="s">
        <v>165</v>
      </c>
      <c r="S693" s="222" t="s">
        <v>165</v>
      </c>
      <c r="W693" s="222" t="s">
        <v>165</v>
      </c>
      <c r="X693" s="222" t="s">
        <v>166</v>
      </c>
      <c r="AS693" s="222" t="s">
        <v>3454</v>
      </c>
      <c r="AT693" s="222">
        <v>421931</v>
      </c>
    </row>
    <row r="694" spans="1:46">
      <c r="A694" s="222">
        <v>421933</v>
      </c>
      <c r="B694" s="222" t="s">
        <v>470</v>
      </c>
      <c r="E694" s="222" t="s">
        <v>164</v>
      </c>
      <c r="F694" s="222" t="s">
        <v>164</v>
      </c>
      <c r="L694" s="222" t="s">
        <v>164</v>
      </c>
      <c r="O694" s="222" t="s">
        <v>166</v>
      </c>
      <c r="P694" s="222" t="s">
        <v>165</v>
      </c>
      <c r="Q694" s="222" t="s">
        <v>166</v>
      </c>
      <c r="U694" s="222" t="s">
        <v>165</v>
      </c>
      <c r="AS694" s="222" t="s">
        <v>3454</v>
      </c>
      <c r="AT694" s="222">
        <v>421933</v>
      </c>
    </row>
    <row r="695" spans="1:46">
      <c r="A695" s="222">
        <v>421935</v>
      </c>
      <c r="B695" s="222" t="s">
        <v>470</v>
      </c>
      <c r="K695" s="222" t="s">
        <v>164</v>
      </c>
      <c r="Q695" s="222" t="s">
        <v>165</v>
      </c>
      <c r="R695" s="222" t="s">
        <v>166</v>
      </c>
      <c r="S695" s="222" t="s">
        <v>164</v>
      </c>
      <c r="W695" s="222" t="s">
        <v>165</v>
      </c>
      <c r="X695" s="222" t="s">
        <v>166</v>
      </c>
      <c r="AS695" s="222" t="s">
        <v>3454</v>
      </c>
      <c r="AT695" s="222">
        <v>421935</v>
      </c>
    </row>
    <row r="696" spans="1:46">
      <c r="A696" s="222">
        <v>421949</v>
      </c>
      <c r="B696" s="222" t="s">
        <v>470</v>
      </c>
      <c r="I696" s="222" t="s">
        <v>164</v>
      </c>
      <c r="L696" s="222" t="s">
        <v>164</v>
      </c>
      <c r="O696" s="222" t="s">
        <v>164</v>
      </c>
      <c r="P696" s="222" t="s">
        <v>166</v>
      </c>
      <c r="R696" s="222" t="s">
        <v>164</v>
      </c>
      <c r="T696" s="222" t="s">
        <v>165</v>
      </c>
      <c r="U696" s="222" t="s">
        <v>166</v>
      </c>
      <c r="V696" s="222" t="s">
        <v>165</v>
      </c>
      <c r="W696" s="222" t="s">
        <v>165</v>
      </c>
      <c r="X696" s="222" t="s">
        <v>165</v>
      </c>
      <c r="AS696" s="222" t="s">
        <v>3454</v>
      </c>
      <c r="AT696" s="222">
        <v>421949</v>
      </c>
    </row>
    <row r="697" spans="1:46">
      <c r="A697" s="222">
        <v>421965</v>
      </c>
      <c r="B697" s="222" t="s">
        <v>470</v>
      </c>
      <c r="E697" s="222" t="s">
        <v>166</v>
      </c>
      <c r="H697" s="222" t="s">
        <v>164</v>
      </c>
      <c r="J697" s="222" t="s">
        <v>164</v>
      </c>
      <c r="O697" s="222" t="s">
        <v>164</v>
      </c>
      <c r="S697" s="222" t="s">
        <v>166</v>
      </c>
      <c r="T697" s="222" t="s">
        <v>164</v>
      </c>
      <c r="W697" s="222" t="s">
        <v>166</v>
      </c>
      <c r="AS697" s="222" t="s">
        <v>3454</v>
      </c>
      <c r="AT697" s="222">
        <v>421965</v>
      </c>
    </row>
    <row r="698" spans="1:46">
      <c r="A698" s="222">
        <v>421969</v>
      </c>
      <c r="B698" s="222" t="s">
        <v>470</v>
      </c>
      <c r="F698" s="222" t="s">
        <v>164</v>
      </c>
      <c r="L698" s="222" t="s">
        <v>166</v>
      </c>
      <c r="Q698" s="222" t="s">
        <v>165</v>
      </c>
      <c r="R698" s="222" t="s">
        <v>165</v>
      </c>
      <c r="U698" s="222" t="s">
        <v>165</v>
      </c>
      <c r="V698" s="222" t="s">
        <v>165</v>
      </c>
      <c r="W698" s="222" t="s">
        <v>165</v>
      </c>
      <c r="X698" s="222" t="s">
        <v>165</v>
      </c>
      <c r="AS698" s="222" t="s">
        <v>3454</v>
      </c>
      <c r="AT698" s="222">
        <v>421969</v>
      </c>
    </row>
    <row r="699" spans="1:46">
      <c r="A699" s="222">
        <v>421986</v>
      </c>
      <c r="B699" s="222" t="s">
        <v>470</v>
      </c>
      <c r="L699" s="222" t="s">
        <v>164</v>
      </c>
      <c r="O699" s="222" t="s">
        <v>164</v>
      </c>
      <c r="S699" s="222" t="s">
        <v>164</v>
      </c>
      <c r="W699" s="222" t="s">
        <v>164</v>
      </c>
      <c r="X699" s="222" t="s">
        <v>164</v>
      </c>
      <c r="AS699" s="222" t="s">
        <v>3454</v>
      </c>
      <c r="AT699" s="222">
        <v>421986</v>
      </c>
    </row>
    <row r="700" spans="1:46">
      <c r="A700" s="222">
        <v>422000</v>
      </c>
      <c r="B700" s="222" t="s">
        <v>470</v>
      </c>
      <c r="H700" s="222" t="s">
        <v>164</v>
      </c>
      <c r="L700" s="222" t="s">
        <v>165</v>
      </c>
      <c r="Q700" s="222" t="s">
        <v>164</v>
      </c>
      <c r="R700" s="222" t="s">
        <v>165</v>
      </c>
      <c r="S700" s="222" t="s">
        <v>165</v>
      </c>
      <c r="AS700" s="222" t="s">
        <v>3454</v>
      </c>
      <c r="AT700" s="222">
        <v>422000</v>
      </c>
    </row>
    <row r="701" spans="1:46">
      <c r="A701" s="222">
        <v>422001</v>
      </c>
      <c r="B701" s="222" t="s">
        <v>470</v>
      </c>
      <c r="G701" s="222" t="s">
        <v>166</v>
      </c>
      <c r="L701" s="222" t="s">
        <v>166</v>
      </c>
      <c r="M701" s="222" t="s">
        <v>166</v>
      </c>
      <c r="N701" s="222" t="s">
        <v>165</v>
      </c>
      <c r="O701" s="222" t="s">
        <v>165</v>
      </c>
      <c r="P701" s="222" t="s">
        <v>165</v>
      </c>
      <c r="Q701" s="222" t="s">
        <v>165</v>
      </c>
      <c r="R701" s="222" t="s">
        <v>165</v>
      </c>
      <c r="S701" s="222" t="s">
        <v>165</v>
      </c>
      <c r="T701" s="222" t="s">
        <v>165</v>
      </c>
      <c r="U701" s="222" t="s">
        <v>165</v>
      </c>
      <c r="V701" s="222" t="s">
        <v>165</v>
      </c>
      <c r="W701" s="222" t="s">
        <v>165</v>
      </c>
      <c r="X701" s="222" t="s">
        <v>165</v>
      </c>
      <c r="AS701" s="222" t="s">
        <v>3454</v>
      </c>
      <c r="AT701" s="222">
        <v>422001</v>
      </c>
    </row>
    <row r="702" spans="1:46">
      <c r="A702" s="222">
        <v>422003</v>
      </c>
      <c r="B702" s="222" t="s">
        <v>470</v>
      </c>
      <c r="D702" s="222" t="s">
        <v>164</v>
      </c>
      <c r="K702" s="222" t="s">
        <v>164</v>
      </c>
      <c r="L702" s="222" t="s">
        <v>166</v>
      </c>
      <c r="R702" s="222" t="s">
        <v>165</v>
      </c>
      <c r="U702" s="222" t="s">
        <v>165</v>
      </c>
      <c r="AS702" s="222" t="s">
        <v>3454</v>
      </c>
      <c r="AT702" s="222">
        <v>422003</v>
      </c>
    </row>
    <row r="703" spans="1:46">
      <c r="A703" s="222">
        <v>422004</v>
      </c>
      <c r="B703" s="222" t="s">
        <v>361</v>
      </c>
      <c r="E703" s="222" t="s">
        <v>164</v>
      </c>
      <c r="G703" s="222" t="s">
        <v>166</v>
      </c>
      <c r="J703" s="222" t="s">
        <v>164</v>
      </c>
      <c r="N703" s="222" t="s">
        <v>165</v>
      </c>
      <c r="O703" s="222" t="s">
        <v>165</v>
      </c>
      <c r="P703" s="222" t="s">
        <v>165</v>
      </c>
      <c r="Q703" s="222" t="s">
        <v>165</v>
      </c>
      <c r="R703" s="222" t="s">
        <v>165</v>
      </c>
      <c r="S703" s="222" t="s">
        <v>165</v>
      </c>
      <c r="AS703" s="222" t="s">
        <v>3454</v>
      </c>
      <c r="AT703" s="222">
        <v>422004</v>
      </c>
    </row>
    <row r="704" spans="1:46">
      <c r="A704" s="222">
        <v>422034</v>
      </c>
      <c r="B704" s="222" t="s">
        <v>470</v>
      </c>
      <c r="H704" s="222" t="s">
        <v>166</v>
      </c>
      <c r="K704" s="222" t="s">
        <v>164</v>
      </c>
      <c r="L704" s="222" t="s">
        <v>165</v>
      </c>
      <c r="O704" s="222" t="s">
        <v>166</v>
      </c>
      <c r="Q704" s="222" t="s">
        <v>166</v>
      </c>
      <c r="R704" s="222" t="s">
        <v>165</v>
      </c>
      <c r="S704" s="222" t="s">
        <v>165</v>
      </c>
      <c r="T704" s="222" t="s">
        <v>165</v>
      </c>
      <c r="U704" s="222" t="s">
        <v>165</v>
      </c>
      <c r="V704" s="222" t="s">
        <v>165</v>
      </c>
      <c r="W704" s="222" t="s">
        <v>165</v>
      </c>
      <c r="X704" s="222" t="s">
        <v>165</v>
      </c>
      <c r="AS704" s="222" t="s">
        <v>3454</v>
      </c>
      <c r="AT704" s="222">
        <v>422034</v>
      </c>
    </row>
    <row r="705" spans="1:46">
      <c r="A705" s="222">
        <v>422042</v>
      </c>
      <c r="B705" s="222" t="s">
        <v>470</v>
      </c>
      <c r="D705" s="222" t="s">
        <v>164</v>
      </c>
      <c r="H705" s="222" t="s">
        <v>164</v>
      </c>
      <c r="K705" s="222" t="s">
        <v>164</v>
      </c>
      <c r="L705" s="222" t="s">
        <v>165</v>
      </c>
      <c r="N705" s="222" t="s">
        <v>166</v>
      </c>
      <c r="P705" s="222" t="s">
        <v>166</v>
      </c>
      <c r="Q705" s="222" t="s">
        <v>166</v>
      </c>
      <c r="R705" s="222" t="s">
        <v>165</v>
      </c>
      <c r="S705" s="222" t="s">
        <v>165</v>
      </c>
      <c r="T705" s="222" t="s">
        <v>165</v>
      </c>
      <c r="U705" s="222" t="s">
        <v>165</v>
      </c>
      <c r="V705" s="222" t="s">
        <v>165</v>
      </c>
      <c r="W705" s="222" t="s">
        <v>165</v>
      </c>
      <c r="X705" s="222" t="s">
        <v>165</v>
      </c>
      <c r="AS705" s="222" t="s">
        <v>3454</v>
      </c>
      <c r="AT705" s="222">
        <v>422042</v>
      </c>
    </row>
    <row r="706" spans="1:46">
      <c r="A706" s="222">
        <v>422048</v>
      </c>
      <c r="B706" s="222" t="s">
        <v>470</v>
      </c>
      <c r="E706" s="222" t="s">
        <v>164</v>
      </c>
      <c r="H706" s="222" t="s">
        <v>164</v>
      </c>
      <c r="K706" s="222" t="s">
        <v>164</v>
      </c>
      <c r="L706" s="222" t="s">
        <v>165</v>
      </c>
      <c r="N706" s="222" t="s">
        <v>166</v>
      </c>
      <c r="O706" s="222" t="s">
        <v>165</v>
      </c>
      <c r="P706" s="222" t="s">
        <v>166</v>
      </c>
      <c r="Q706" s="222" t="s">
        <v>166</v>
      </c>
      <c r="R706" s="222" t="s">
        <v>165</v>
      </c>
      <c r="S706" s="222" t="s">
        <v>165</v>
      </c>
      <c r="T706" s="222" t="s">
        <v>165</v>
      </c>
      <c r="U706" s="222" t="s">
        <v>165</v>
      </c>
      <c r="V706" s="222" t="s">
        <v>165</v>
      </c>
      <c r="W706" s="222" t="s">
        <v>165</v>
      </c>
      <c r="X706" s="222" t="s">
        <v>165</v>
      </c>
      <c r="AS706" s="222" t="s">
        <v>3454</v>
      </c>
      <c r="AT706" s="222">
        <v>422048</v>
      </c>
    </row>
    <row r="707" spans="1:46">
      <c r="A707" s="222">
        <v>422051</v>
      </c>
      <c r="B707" s="222" t="s">
        <v>470</v>
      </c>
      <c r="C707" s="222" t="s">
        <v>164</v>
      </c>
      <c r="F707" s="222" t="s">
        <v>164</v>
      </c>
      <c r="I707" s="222" t="s">
        <v>166</v>
      </c>
      <c r="L707" s="222" t="s">
        <v>165</v>
      </c>
      <c r="N707" s="222" t="s">
        <v>166</v>
      </c>
      <c r="O707" s="222" t="s">
        <v>166</v>
      </c>
      <c r="P707" s="222" t="s">
        <v>166</v>
      </c>
      <c r="Q707" s="222" t="s">
        <v>166</v>
      </c>
      <c r="R707" s="222" t="s">
        <v>166</v>
      </c>
      <c r="S707" s="222" t="s">
        <v>166</v>
      </c>
      <c r="T707" s="222" t="s">
        <v>165</v>
      </c>
      <c r="U707" s="222" t="s">
        <v>165</v>
      </c>
      <c r="V707" s="222" t="s">
        <v>165</v>
      </c>
      <c r="W707" s="222" t="s">
        <v>165</v>
      </c>
      <c r="X707" s="222" t="s">
        <v>165</v>
      </c>
      <c r="AS707" s="222" t="s">
        <v>3454</v>
      </c>
      <c r="AT707" s="222">
        <v>422051</v>
      </c>
    </row>
    <row r="708" spans="1:46">
      <c r="A708" s="222">
        <v>422058</v>
      </c>
      <c r="B708" s="222" t="s">
        <v>470</v>
      </c>
      <c r="G708" s="222" t="s">
        <v>164</v>
      </c>
      <c r="K708" s="222" t="s">
        <v>164</v>
      </c>
      <c r="O708" s="222" t="s">
        <v>164</v>
      </c>
      <c r="Q708" s="222" t="s">
        <v>166</v>
      </c>
      <c r="R708" s="222" t="s">
        <v>166</v>
      </c>
      <c r="T708" s="222" t="s">
        <v>166</v>
      </c>
      <c r="AS708" s="222" t="s">
        <v>3454</v>
      </c>
      <c r="AT708" s="222">
        <v>422058</v>
      </c>
    </row>
    <row r="709" spans="1:46">
      <c r="A709" s="222">
        <v>422061</v>
      </c>
      <c r="B709" s="222" t="s">
        <v>470</v>
      </c>
      <c r="K709" s="222" t="s">
        <v>164</v>
      </c>
      <c r="L709" s="222" t="s">
        <v>164</v>
      </c>
      <c r="P709" s="222" t="s">
        <v>166</v>
      </c>
      <c r="T709" s="222" t="s">
        <v>165</v>
      </c>
      <c r="U709" s="222" t="s">
        <v>165</v>
      </c>
      <c r="V709" s="222" t="s">
        <v>165</v>
      </c>
      <c r="W709" s="222" t="s">
        <v>165</v>
      </c>
      <c r="X709" s="222" t="s">
        <v>165</v>
      </c>
      <c r="AS709" s="222" t="s">
        <v>3454</v>
      </c>
      <c r="AT709" s="222">
        <v>422061</v>
      </c>
    </row>
    <row r="710" spans="1:46">
      <c r="A710" s="222">
        <v>422071</v>
      </c>
      <c r="B710" s="222" t="s">
        <v>470</v>
      </c>
      <c r="H710" s="222" t="s">
        <v>164</v>
      </c>
      <c r="K710" s="222" t="s">
        <v>164</v>
      </c>
      <c r="P710" s="222" t="s">
        <v>166</v>
      </c>
      <c r="Q710" s="222" t="s">
        <v>166</v>
      </c>
      <c r="S710" s="222" t="s">
        <v>165</v>
      </c>
      <c r="T710" s="222" t="s">
        <v>166</v>
      </c>
      <c r="W710" s="222" t="s">
        <v>165</v>
      </c>
      <c r="AS710" s="222" t="s">
        <v>3454</v>
      </c>
      <c r="AT710" s="222">
        <v>422071</v>
      </c>
    </row>
    <row r="711" spans="1:46">
      <c r="A711" s="222">
        <v>422078</v>
      </c>
      <c r="B711" s="222" t="s">
        <v>470</v>
      </c>
      <c r="E711" s="222" t="s">
        <v>164</v>
      </c>
      <c r="F711" s="222" t="s">
        <v>164</v>
      </c>
      <c r="K711" s="222" t="s">
        <v>164</v>
      </c>
      <c r="N711" s="222" t="s">
        <v>166</v>
      </c>
      <c r="Q711" s="222" t="s">
        <v>166</v>
      </c>
      <c r="S711" s="222" t="s">
        <v>165</v>
      </c>
      <c r="T711" s="222" t="s">
        <v>165</v>
      </c>
      <c r="U711" s="222" t="s">
        <v>165</v>
      </c>
      <c r="V711" s="222" t="s">
        <v>165</v>
      </c>
      <c r="W711" s="222" t="s">
        <v>165</v>
      </c>
      <c r="X711" s="222" t="s">
        <v>165</v>
      </c>
      <c r="AS711" s="222" t="s">
        <v>3454</v>
      </c>
      <c r="AT711" s="222">
        <v>422078</v>
      </c>
    </row>
    <row r="712" spans="1:46">
      <c r="A712" s="222">
        <v>422080</v>
      </c>
      <c r="B712" s="222" t="s">
        <v>470</v>
      </c>
      <c r="D712" s="222" t="s">
        <v>164</v>
      </c>
      <c r="H712" s="222" t="s">
        <v>164</v>
      </c>
      <c r="K712" s="222" t="s">
        <v>166</v>
      </c>
      <c r="S712" s="222" t="s">
        <v>165</v>
      </c>
      <c r="T712" s="222" t="s">
        <v>166</v>
      </c>
      <c r="AS712" s="222" t="s">
        <v>3454</v>
      </c>
      <c r="AT712" s="222">
        <v>422080</v>
      </c>
    </row>
    <row r="713" spans="1:46">
      <c r="A713" s="222">
        <v>422081</v>
      </c>
      <c r="B713" s="222" t="s">
        <v>470</v>
      </c>
      <c r="H713" s="222" t="s">
        <v>164</v>
      </c>
      <c r="R713" s="222" t="s">
        <v>165</v>
      </c>
      <c r="S713" s="222" t="s">
        <v>165</v>
      </c>
      <c r="T713" s="222" t="s">
        <v>166</v>
      </c>
      <c r="X713" s="222" t="s">
        <v>165</v>
      </c>
      <c r="AS713" s="222" t="s">
        <v>3454</v>
      </c>
      <c r="AT713" s="222">
        <v>422081</v>
      </c>
    </row>
    <row r="714" spans="1:46">
      <c r="A714" s="222">
        <v>422090</v>
      </c>
      <c r="B714" s="222" t="s">
        <v>470</v>
      </c>
      <c r="G714" s="222" t="s">
        <v>164</v>
      </c>
      <c r="H714" s="222" t="s">
        <v>166</v>
      </c>
      <c r="K714" s="222" t="s">
        <v>164</v>
      </c>
      <c r="L714" s="222" t="s">
        <v>165</v>
      </c>
      <c r="O714" s="222" t="s">
        <v>164</v>
      </c>
      <c r="P714" s="222" t="s">
        <v>165</v>
      </c>
      <c r="Q714" s="222" t="s">
        <v>166</v>
      </c>
      <c r="R714" s="222" t="s">
        <v>165</v>
      </c>
      <c r="S714" s="222" t="s">
        <v>165</v>
      </c>
      <c r="T714" s="222" t="s">
        <v>165</v>
      </c>
      <c r="U714" s="222" t="s">
        <v>165</v>
      </c>
      <c r="V714" s="222" t="s">
        <v>165</v>
      </c>
      <c r="W714" s="222" t="s">
        <v>166</v>
      </c>
      <c r="X714" s="222" t="s">
        <v>166</v>
      </c>
      <c r="AS714" s="222" t="s">
        <v>3454</v>
      </c>
      <c r="AT714" s="222">
        <v>422090</v>
      </c>
    </row>
    <row r="715" spans="1:46">
      <c r="A715" s="222">
        <v>422094</v>
      </c>
      <c r="B715" s="222" t="s">
        <v>470</v>
      </c>
      <c r="I715" s="222" t="s">
        <v>164</v>
      </c>
      <c r="L715" s="222" t="s">
        <v>166</v>
      </c>
      <c r="Q715" s="222" t="s">
        <v>165</v>
      </c>
      <c r="R715" s="222" t="s">
        <v>165</v>
      </c>
      <c r="S715" s="222" t="s">
        <v>164</v>
      </c>
      <c r="W715" s="222" t="s">
        <v>166</v>
      </c>
      <c r="AS715" s="222" t="s">
        <v>3454</v>
      </c>
      <c r="AT715" s="222">
        <v>422094</v>
      </c>
    </row>
    <row r="716" spans="1:46">
      <c r="A716" s="222">
        <v>422095</v>
      </c>
      <c r="B716" s="222" t="s">
        <v>470</v>
      </c>
      <c r="G716" s="222" t="s">
        <v>166</v>
      </c>
      <c r="H716" s="222" t="s">
        <v>165</v>
      </c>
      <c r="L716" s="222" t="s">
        <v>165</v>
      </c>
      <c r="M716" s="222" t="s">
        <v>164</v>
      </c>
      <c r="N716" s="222" t="s">
        <v>165</v>
      </c>
      <c r="O716" s="222" t="s">
        <v>166</v>
      </c>
      <c r="P716" s="222" t="s">
        <v>166</v>
      </c>
      <c r="Q716" s="222" t="s">
        <v>165</v>
      </c>
      <c r="R716" s="222" t="s">
        <v>165</v>
      </c>
      <c r="S716" s="222" t="s">
        <v>165</v>
      </c>
      <c r="T716" s="222" t="s">
        <v>165</v>
      </c>
      <c r="U716" s="222" t="s">
        <v>165</v>
      </c>
      <c r="V716" s="222" t="s">
        <v>165</v>
      </c>
      <c r="W716" s="222" t="s">
        <v>165</v>
      </c>
      <c r="X716" s="222" t="s">
        <v>165</v>
      </c>
      <c r="AS716" s="222" t="s">
        <v>3454</v>
      </c>
      <c r="AT716" s="222">
        <v>422095</v>
      </c>
    </row>
    <row r="717" spans="1:46">
      <c r="A717" s="222">
        <v>422096</v>
      </c>
      <c r="B717" s="222" t="s">
        <v>361</v>
      </c>
      <c r="E717" s="222" t="s">
        <v>165</v>
      </c>
      <c r="N717" s="222" t="s">
        <v>165</v>
      </c>
      <c r="O717" s="222" t="s">
        <v>165</v>
      </c>
      <c r="P717" s="222" t="s">
        <v>165</v>
      </c>
      <c r="Q717" s="222" t="s">
        <v>165</v>
      </c>
      <c r="R717" s="222" t="s">
        <v>165</v>
      </c>
      <c r="S717" s="222" t="s">
        <v>165</v>
      </c>
      <c r="AS717" s="222" t="s">
        <v>3454</v>
      </c>
      <c r="AT717" s="222">
        <v>422096</v>
      </c>
    </row>
    <row r="718" spans="1:46">
      <c r="A718" s="222">
        <v>422103</v>
      </c>
      <c r="B718" s="222" t="s">
        <v>361</v>
      </c>
      <c r="H718" s="222" t="s">
        <v>164</v>
      </c>
      <c r="I718" s="222" t="s">
        <v>164</v>
      </c>
      <c r="K718" s="222" t="s">
        <v>164</v>
      </c>
      <c r="L718" s="222" t="s">
        <v>166</v>
      </c>
      <c r="N718" s="222" t="s">
        <v>165</v>
      </c>
      <c r="O718" s="222" t="s">
        <v>165</v>
      </c>
      <c r="P718" s="222" t="s">
        <v>165</v>
      </c>
      <c r="Q718" s="222" t="s">
        <v>165</v>
      </c>
      <c r="R718" s="222" t="s">
        <v>165</v>
      </c>
      <c r="S718" s="222" t="s">
        <v>165</v>
      </c>
      <c r="AS718" s="222" t="s">
        <v>3454</v>
      </c>
      <c r="AT718" s="222">
        <v>422103</v>
      </c>
    </row>
    <row r="719" spans="1:46">
      <c r="A719" s="222">
        <v>422108</v>
      </c>
      <c r="B719" s="222" t="s">
        <v>361</v>
      </c>
      <c r="D719" s="222" t="s">
        <v>164</v>
      </c>
      <c r="I719" s="222" t="s">
        <v>166</v>
      </c>
      <c r="J719" s="222" t="s">
        <v>164</v>
      </c>
      <c r="L719" s="222" t="s">
        <v>164</v>
      </c>
      <c r="N719" s="222" t="s">
        <v>165</v>
      </c>
      <c r="O719" s="222" t="s">
        <v>165</v>
      </c>
      <c r="P719" s="222" t="s">
        <v>165</v>
      </c>
      <c r="Q719" s="222" t="s">
        <v>165</v>
      </c>
      <c r="R719" s="222" t="s">
        <v>165</v>
      </c>
      <c r="S719" s="222" t="s">
        <v>165</v>
      </c>
      <c r="AS719" s="222" t="s">
        <v>3454</v>
      </c>
      <c r="AT719" s="222">
        <v>422108</v>
      </c>
    </row>
    <row r="720" spans="1:46">
      <c r="A720" s="222">
        <v>422109</v>
      </c>
      <c r="B720" s="222" t="s">
        <v>470</v>
      </c>
      <c r="D720" s="222" t="s">
        <v>164</v>
      </c>
      <c r="H720" s="222" t="s">
        <v>164</v>
      </c>
      <c r="J720" s="222" t="s">
        <v>166</v>
      </c>
      <c r="L720" s="222" t="s">
        <v>166</v>
      </c>
      <c r="Q720" s="222" t="s">
        <v>165</v>
      </c>
      <c r="R720" s="222" t="s">
        <v>165</v>
      </c>
      <c r="S720" s="222" t="s">
        <v>165</v>
      </c>
      <c r="T720" s="222" t="s">
        <v>165</v>
      </c>
      <c r="AS720" s="222" t="s">
        <v>3454</v>
      </c>
      <c r="AT720" s="222">
        <v>422109</v>
      </c>
    </row>
    <row r="721" spans="1:46">
      <c r="A721" s="222">
        <v>422113</v>
      </c>
      <c r="B721" s="222" t="s">
        <v>470</v>
      </c>
      <c r="C721" s="222" t="s">
        <v>164</v>
      </c>
      <c r="G721" s="222" t="s">
        <v>165</v>
      </c>
      <c r="K721" s="222" t="s">
        <v>166</v>
      </c>
      <c r="L721" s="222" t="s">
        <v>165</v>
      </c>
      <c r="N721" s="222" t="s">
        <v>165</v>
      </c>
      <c r="O721" s="222" t="s">
        <v>165</v>
      </c>
      <c r="P721" s="222" t="s">
        <v>166</v>
      </c>
      <c r="Q721" s="222" t="s">
        <v>166</v>
      </c>
      <c r="R721" s="222" t="s">
        <v>165</v>
      </c>
      <c r="S721" s="222" t="s">
        <v>166</v>
      </c>
      <c r="T721" s="222" t="s">
        <v>165</v>
      </c>
      <c r="U721" s="222" t="s">
        <v>165</v>
      </c>
      <c r="V721" s="222" t="s">
        <v>165</v>
      </c>
      <c r="W721" s="222" t="s">
        <v>165</v>
      </c>
      <c r="X721" s="222" t="s">
        <v>165</v>
      </c>
      <c r="AS721" s="222" t="s">
        <v>3454</v>
      </c>
      <c r="AT721" s="222">
        <v>422113</v>
      </c>
    </row>
    <row r="722" spans="1:46">
      <c r="A722" s="222">
        <v>422115</v>
      </c>
      <c r="B722" s="222" t="s">
        <v>470</v>
      </c>
      <c r="I722" s="222" t="s">
        <v>164</v>
      </c>
      <c r="L722" s="222" t="s">
        <v>165</v>
      </c>
      <c r="N722" s="222" t="s">
        <v>165</v>
      </c>
      <c r="P722" s="222" t="s">
        <v>165</v>
      </c>
      <c r="Q722" s="222" t="s">
        <v>166</v>
      </c>
      <c r="R722" s="222" t="s">
        <v>165</v>
      </c>
      <c r="S722" s="222" t="s">
        <v>166</v>
      </c>
      <c r="T722" s="222" t="s">
        <v>165</v>
      </c>
      <c r="U722" s="222" t="s">
        <v>165</v>
      </c>
      <c r="V722" s="222" t="s">
        <v>165</v>
      </c>
      <c r="W722" s="222" t="s">
        <v>165</v>
      </c>
      <c r="X722" s="222" t="s">
        <v>165</v>
      </c>
      <c r="AS722" s="222" t="s">
        <v>3454</v>
      </c>
      <c r="AT722" s="222">
        <v>422115</v>
      </c>
    </row>
    <row r="723" spans="1:46">
      <c r="A723" s="222">
        <v>422118</v>
      </c>
      <c r="B723" s="222" t="s">
        <v>470</v>
      </c>
      <c r="H723" s="222" t="s">
        <v>166</v>
      </c>
      <c r="L723" s="222" t="s">
        <v>165</v>
      </c>
      <c r="N723" s="222" t="s">
        <v>166</v>
      </c>
      <c r="O723" s="222" t="s">
        <v>165</v>
      </c>
      <c r="P723" s="222" t="s">
        <v>166</v>
      </c>
      <c r="Q723" s="222" t="s">
        <v>166</v>
      </c>
      <c r="R723" s="222" t="s">
        <v>165</v>
      </c>
      <c r="S723" s="222" t="s">
        <v>165</v>
      </c>
      <c r="T723" s="222" t="s">
        <v>165</v>
      </c>
      <c r="U723" s="222" t="s">
        <v>165</v>
      </c>
      <c r="V723" s="222" t="s">
        <v>165</v>
      </c>
      <c r="W723" s="222" t="s">
        <v>165</v>
      </c>
      <c r="X723" s="222" t="s">
        <v>165</v>
      </c>
      <c r="AS723" s="222" t="s">
        <v>3454</v>
      </c>
      <c r="AT723" s="222">
        <v>422118</v>
      </c>
    </row>
    <row r="724" spans="1:46">
      <c r="A724" s="222">
        <v>422120</v>
      </c>
      <c r="B724" s="222" t="s">
        <v>470</v>
      </c>
      <c r="C724" s="222" t="s">
        <v>164</v>
      </c>
      <c r="H724" s="222" t="s">
        <v>164</v>
      </c>
      <c r="I724" s="222" t="s">
        <v>166</v>
      </c>
      <c r="L724" s="222" t="s">
        <v>166</v>
      </c>
      <c r="O724" s="222" t="s">
        <v>166</v>
      </c>
      <c r="P724" s="222" t="s">
        <v>166</v>
      </c>
      <c r="Q724" s="222" t="s">
        <v>166</v>
      </c>
      <c r="S724" s="222" t="s">
        <v>165</v>
      </c>
      <c r="T724" s="222" t="s">
        <v>165</v>
      </c>
      <c r="U724" s="222" t="s">
        <v>165</v>
      </c>
      <c r="V724" s="222" t="s">
        <v>165</v>
      </c>
      <c r="W724" s="222" t="s">
        <v>165</v>
      </c>
      <c r="X724" s="222" t="s">
        <v>165</v>
      </c>
      <c r="AS724" s="222" t="s">
        <v>3454</v>
      </c>
      <c r="AT724" s="222">
        <v>422120</v>
      </c>
    </row>
    <row r="725" spans="1:46">
      <c r="A725" s="222">
        <v>422123</v>
      </c>
      <c r="B725" s="222" t="s">
        <v>470</v>
      </c>
      <c r="E725" s="222" t="s">
        <v>164</v>
      </c>
      <c r="H725" s="222" t="s">
        <v>164</v>
      </c>
      <c r="L725" s="222" t="s">
        <v>166</v>
      </c>
      <c r="O725" s="222" t="s">
        <v>164</v>
      </c>
      <c r="R725" s="222" t="s">
        <v>165</v>
      </c>
      <c r="S725" s="222" t="s">
        <v>166</v>
      </c>
      <c r="W725" s="222" t="s">
        <v>165</v>
      </c>
      <c r="AS725" s="222" t="s">
        <v>3454</v>
      </c>
      <c r="AT725" s="222">
        <v>422123</v>
      </c>
    </row>
    <row r="726" spans="1:46">
      <c r="A726" s="222">
        <v>422125</v>
      </c>
      <c r="B726" s="222" t="s">
        <v>361</v>
      </c>
      <c r="I726" s="222" t="s">
        <v>166</v>
      </c>
      <c r="K726" s="222" t="s">
        <v>164</v>
      </c>
      <c r="L726" s="222" t="s">
        <v>165</v>
      </c>
      <c r="M726" s="222" t="s">
        <v>166</v>
      </c>
      <c r="N726" s="222" t="s">
        <v>165</v>
      </c>
      <c r="O726" s="222" t="s">
        <v>165</v>
      </c>
      <c r="P726" s="222" t="s">
        <v>165</v>
      </c>
      <c r="Q726" s="222" t="s">
        <v>165</v>
      </c>
      <c r="R726" s="222" t="s">
        <v>165</v>
      </c>
      <c r="S726" s="222" t="s">
        <v>165</v>
      </c>
      <c r="AS726" s="222" t="s">
        <v>3454</v>
      </c>
      <c r="AT726" s="222">
        <v>422125</v>
      </c>
    </row>
    <row r="727" spans="1:46">
      <c r="A727" s="222">
        <v>422130</v>
      </c>
      <c r="B727" s="222" t="s">
        <v>470</v>
      </c>
      <c r="F727" s="222" t="s">
        <v>164</v>
      </c>
      <c r="H727" s="222" t="s">
        <v>164</v>
      </c>
      <c r="O727" s="222" t="s">
        <v>164</v>
      </c>
      <c r="S727" s="222" t="s">
        <v>166</v>
      </c>
      <c r="T727" s="222" t="s">
        <v>166</v>
      </c>
      <c r="U727" s="222" t="s">
        <v>165</v>
      </c>
      <c r="W727" s="222" t="s">
        <v>165</v>
      </c>
      <c r="AS727" s="222" t="s">
        <v>3454</v>
      </c>
      <c r="AT727" s="222">
        <v>422130</v>
      </c>
    </row>
    <row r="728" spans="1:46">
      <c r="A728" s="222">
        <v>422147</v>
      </c>
      <c r="B728" s="222" t="s">
        <v>470</v>
      </c>
      <c r="H728" s="222" t="s">
        <v>165</v>
      </c>
      <c r="I728" s="222" t="s">
        <v>166</v>
      </c>
      <c r="L728" s="222" t="s">
        <v>165</v>
      </c>
      <c r="N728" s="222" t="s">
        <v>165</v>
      </c>
      <c r="Q728" s="222" t="s">
        <v>165</v>
      </c>
      <c r="R728" s="222" t="s">
        <v>165</v>
      </c>
      <c r="S728" s="222" t="s">
        <v>165</v>
      </c>
      <c r="T728" s="222" t="s">
        <v>165</v>
      </c>
      <c r="U728" s="222" t="s">
        <v>166</v>
      </c>
      <c r="W728" s="222" t="s">
        <v>166</v>
      </c>
      <c r="X728" s="222" t="s">
        <v>165</v>
      </c>
      <c r="AS728" s="222" t="s">
        <v>3454</v>
      </c>
      <c r="AT728" s="222">
        <v>422147</v>
      </c>
    </row>
    <row r="729" spans="1:46">
      <c r="A729" s="222">
        <v>422148</v>
      </c>
      <c r="B729" s="222" t="s">
        <v>361</v>
      </c>
      <c r="G729" s="222" t="s">
        <v>165</v>
      </c>
      <c r="H729" s="222" t="s">
        <v>166</v>
      </c>
      <c r="L729" s="222" t="s">
        <v>165</v>
      </c>
      <c r="M729" s="222" t="s">
        <v>166</v>
      </c>
      <c r="N729" s="222" t="s">
        <v>165</v>
      </c>
      <c r="O729" s="222" t="s">
        <v>165</v>
      </c>
      <c r="P729" s="222" t="s">
        <v>165</v>
      </c>
      <c r="Q729" s="222" t="s">
        <v>165</v>
      </c>
      <c r="R729" s="222" t="s">
        <v>165</v>
      </c>
      <c r="S729" s="222" t="s">
        <v>165</v>
      </c>
      <c r="AS729" s="222" t="s">
        <v>3454</v>
      </c>
      <c r="AT729" s="222">
        <v>422148</v>
      </c>
    </row>
    <row r="730" spans="1:46">
      <c r="A730" s="222">
        <v>422165</v>
      </c>
      <c r="B730" s="222" t="s">
        <v>361</v>
      </c>
      <c r="E730" s="222" t="s">
        <v>164</v>
      </c>
      <c r="K730" s="222" t="s">
        <v>166</v>
      </c>
      <c r="L730" s="222" t="s">
        <v>165</v>
      </c>
      <c r="N730" s="222" t="s">
        <v>165</v>
      </c>
      <c r="O730" s="222" t="s">
        <v>165</v>
      </c>
      <c r="P730" s="222" t="s">
        <v>165</v>
      </c>
      <c r="Q730" s="222" t="s">
        <v>165</v>
      </c>
      <c r="R730" s="222" t="s">
        <v>165</v>
      </c>
      <c r="S730" s="222" t="s">
        <v>165</v>
      </c>
      <c r="AS730" s="222" t="s">
        <v>3454</v>
      </c>
      <c r="AT730" s="222">
        <v>422165</v>
      </c>
    </row>
    <row r="731" spans="1:46">
      <c r="A731" s="222">
        <v>422167</v>
      </c>
      <c r="B731" s="222" t="s">
        <v>470</v>
      </c>
      <c r="G731" s="222" t="s">
        <v>164</v>
      </c>
      <c r="H731" s="222" t="s">
        <v>165</v>
      </c>
      <c r="N731" s="222" t="s">
        <v>165</v>
      </c>
      <c r="O731" s="222" t="s">
        <v>165</v>
      </c>
      <c r="P731" s="222" t="s">
        <v>165</v>
      </c>
      <c r="Q731" s="222" t="s">
        <v>165</v>
      </c>
      <c r="R731" s="222" t="s">
        <v>165</v>
      </c>
      <c r="S731" s="222" t="s">
        <v>165</v>
      </c>
      <c r="T731" s="222" t="s">
        <v>165</v>
      </c>
      <c r="U731" s="222" t="s">
        <v>165</v>
      </c>
      <c r="V731" s="222" t="s">
        <v>165</v>
      </c>
      <c r="W731" s="222" t="s">
        <v>165</v>
      </c>
      <c r="X731" s="222" t="s">
        <v>165</v>
      </c>
      <c r="AS731" s="222" t="s">
        <v>3454</v>
      </c>
      <c r="AT731" s="222">
        <v>422167</v>
      </c>
    </row>
    <row r="732" spans="1:46">
      <c r="A732" s="222">
        <v>422172</v>
      </c>
      <c r="B732" s="222" t="s">
        <v>470</v>
      </c>
      <c r="G732" s="222" t="s">
        <v>164</v>
      </c>
      <c r="H732" s="222" t="s">
        <v>164</v>
      </c>
      <c r="I732" s="222" t="s">
        <v>164</v>
      </c>
      <c r="P732" s="222" t="s">
        <v>164</v>
      </c>
      <c r="Q732" s="222" t="s">
        <v>164</v>
      </c>
      <c r="X732" s="222" t="s">
        <v>164</v>
      </c>
      <c r="AS732" s="222" t="s">
        <v>3454</v>
      </c>
      <c r="AT732" s="222">
        <v>422172</v>
      </c>
    </row>
    <row r="733" spans="1:46">
      <c r="A733" s="222">
        <v>422174</v>
      </c>
      <c r="B733" s="222" t="s">
        <v>361</v>
      </c>
      <c r="G733" s="222" t="s">
        <v>164</v>
      </c>
      <c r="I733" s="222" t="s">
        <v>166</v>
      </c>
      <c r="K733" s="222" t="s">
        <v>164</v>
      </c>
      <c r="L733" s="222" t="s">
        <v>166</v>
      </c>
      <c r="N733" s="222" t="s">
        <v>165</v>
      </c>
      <c r="O733" s="222" t="s">
        <v>165</v>
      </c>
      <c r="P733" s="222" t="s">
        <v>165</v>
      </c>
      <c r="Q733" s="222" t="s">
        <v>165</v>
      </c>
      <c r="R733" s="222" t="s">
        <v>165</v>
      </c>
      <c r="S733" s="222" t="s">
        <v>165</v>
      </c>
      <c r="AS733" s="222" t="s">
        <v>3454</v>
      </c>
      <c r="AT733" s="222">
        <v>422174</v>
      </c>
    </row>
    <row r="734" spans="1:46">
      <c r="A734" s="222">
        <v>422175</v>
      </c>
      <c r="B734" s="222" t="s">
        <v>470</v>
      </c>
      <c r="H734" s="222" t="s">
        <v>166</v>
      </c>
      <c r="L734" s="222" t="s">
        <v>165</v>
      </c>
      <c r="Q734" s="222" t="s">
        <v>165</v>
      </c>
      <c r="R734" s="222" t="s">
        <v>165</v>
      </c>
      <c r="S734" s="222" t="s">
        <v>165</v>
      </c>
      <c r="T734" s="222" t="s">
        <v>166</v>
      </c>
      <c r="V734" s="222" t="s">
        <v>166</v>
      </c>
      <c r="X734" s="222" t="s">
        <v>165</v>
      </c>
      <c r="AS734" s="222" t="s">
        <v>3454</v>
      </c>
      <c r="AT734" s="222">
        <v>422175</v>
      </c>
    </row>
    <row r="735" spans="1:46">
      <c r="A735" s="222">
        <v>422178</v>
      </c>
      <c r="B735" s="222" t="s">
        <v>470</v>
      </c>
      <c r="C735" s="222" t="s">
        <v>164</v>
      </c>
      <c r="I735" s="222" t="s">
        <v>164</v>
      </c>
      <c r="J735" s="222" t="s">
        <v>166</v>
      </c>
      <c r="K735" s="222" t="s">
        <v>164</v>
      </c>
      <c r="O735" s="222" t="s">
        <v>166</v>
      </c>
      <c r="P735" s="222" t="s">
        <v>166</v>
      </c>
      <c r="Q735" s="222" t="s">
        <v>165</v>
      </c>
      <c r="R735" s="222" t="s">
        <v>166</v>
      </c>
      <c r="S735" s="222" t="s">
        <v>165</v>
      </c>
      <c r="T735" s="222" t="s">
        <v>165</v>
      </c>
      <c r="U735" s="222" t="s">
        <v>165</v>
      </c>
      <c r="V735" s="222" t="s">
        <v>165</v>
      </c>
      <c r="W735" s="222" t="s">
        <v>165</v>
      </c>
      <c r="X735" s="222" t="s">
        <v>165</v>
      </c>
      <c r="AS735" s="222" t="s">
        <v>3454</v>
      </c>
      <c r="AT735" s="222">
        <v>422178</v>
      </c>
    </row>
    <row r="736" spans="1:46">
      <c r="A736" s="222">
        <v>422180</v>
      </c>
      <c r="B736" s="222" t="s">
        <v>470</v>
      </c>
      <c r="E736" s="222" t="s">
        <v>164</v>
      </c>
      <c r="G736" s="222" t="s">
        <v>166</v>
      </c>
      <c r="K736" s="222" t="s">
        <v>166</v>
      </c>
      <c r="L736" s="222" t="s">
        <v>165</v>
      </c>
      <c r="O736" s="222" t="s">
        <v>166</v>
      </c>
      <c r="Q736" s="222" t="s">
        <v>166</v>
      </c>
      <c r="R736" s="222" t="s">
        <v>165</v>
      </c>
      <c r="S736" s="222" t="s">
        <v>166</v>
      </c>
      <c r="T736" s="222" t="s">
        <v>165</v>
      </c>
      <c r="U736" s="222" t="s">
        <v>165</v>
      </c>
      <c r="V736" s="222" t="s">
        <v>165</v>
      </c>
      <c r="W736" s="222" t="s">
        <v>165</v>
      </c>
      <c r="X736" s="222" t="s">
        <v>165</v>
      </c>
      <c r="AS736" s="222" t="s">
        <v>3454</v>
      </c>
      <c r="AT736" s="222">
        <v>422180</v>
      </c>
    </row>
    <row r="737" spans="1:46">
      <c r="A737" s="222">
        <v>422183</v>
      </c>
      <c r="B737" s="222" t="s">
        <v>470</v>
      </c>
      <c r="C737" s="222" t="s">
        <v>164</v>
      </c>
      <c r="G737" s="222" t="s">
        <v>164</v>
      </c>
      <c r="I737" s="222" t="s">
        <v>164</v>
      </c>
      <c r="L737" s="222" t="s">
        <v>166</v>
      </c>
      <c r="N737" s="222" t="s">
        <v>166</v>
      </c>
      <c r="O737" s="222" t="s">
        <v>166</v>
      </c>
      <c r="P737" s="222" t="s">
        <v>166</v>
      </c>
      <c r="Q737" s="222" t="s">
        <v>166</v>
      </c>
      <c r="R737" s="222" t="s">
        <v>165</v>
      </c>
      <c r="S737" s="222" t="s">
        <v>166</v>
      </c>
      <c r="T737" s="222" t="s">
        <v>165</v>
      </c>
      <c r="U737" s="222" t="s">
        <v>165</v>
      </c>
      <c r="V737" s="222" t="s">
        <v>166</v>
      </c>
      <c r="W737" s="222" t="s">
        <v>166</v>
      </c>
      <c r="X737" s="222" t="s">
        <v>166</v>
      </c>
      <c r="AS737" s="222" t="s">
        <v>3454</v>
      </c>
      <c r="AT737" s="222">
        <v>422183</v>
      </c>
    </row>
    <row r="738" spans="1:46">
      <c r="A738" s="222">
        <v>422194</v>
      </c>
      <c r="B738" s="222" t="s">
        <v>470</v>
      </c>
      <c r="C738" s="222" t="s">
        <v>164</v>
      </c>
      <c r="I738" s="222" t="s">
        <v>165</v>
      </c>
      <c r="L738" s="222" t="s">
        <v>166</v>
      </c>
      <c r="N738" s="222" t="s">
        <v>165</v>
      </c>
      <c r="R738" s="222" t="s">
        <v>165</v>
      </c>
      <c r="S738" s="222" t="s">
        <v>165</v>
      </c>
      <c r="T738" s="222" t="s">
        <v>165</v>
      </c>
      <c r="U738" s="222" t="s">
        <v>165</v>
      </c>
      <c r="V738" s="222" t="s">
        <v>165</v>
      </c>
      <c r="W738" s="222" t="s">
        <v>165</v>
      </c>
      <c r="X738" s="222" t="s">
        <v>165</v>
      </c>
      <c r="AS738" s="222" t="s">
        <v>3454</v>
      </c>
      <c r="AT738" s="222">
        <v>422194</v>
      </c>
    </row>
    <row r="739" spans="1:46">
      <c r="A739" s="222">
        <v>422201</v>
      </c>
      <c r="B739" s="222" t="s">
        <v>361</v>
      </c>
      <c r="E739" s="222" t="s">
        <v>164</v>
      </c>
      <c r="H739" s="222" t="s">
        <v>164</v>
      </c>
      <c r="L739" s="222" t="s">
        <v>165</v>
      </c>
      <c r="M739" s="222" t="s">
        <v>164</v>
      </c>
      <c r="N739" s="222" t="s">
        <v>165</v>
      </c>
      <c r="O739" s="222" t="s">
        <v>165</v>
      </c>
      <c r="P739" s="222" t="s">
        <v>165</v>
      </c>
      <c r="Q739" s="222" t="s">
        <v>165</v>
      </c>
      <c r="R739" s="222" t="s">
        <v>165</v>
      </c>
      <c r="S739" s="222" t="s">
        <v>165</v>
      </c>
      <c r="AS739" s="222" t="s">
        <v>3454</v>
      </c>
      <c r="AT739" s="222">
        <v>422201</v>
      </c>
    </row>
    <row r="740" spans="1:46">
      <c r="A740" s="222">
        <v>422209</v>
      </c>
      <c r="B740" s="222" t="s">
        <v>470</v>
      </c>
      <c r="L740" s="222" t="s">
        <v>165</v>
      </c>
      <c r="P740" s="222" t="s">
        <v>165</v>
      </c>
      <c r="R740" s="222" t="s">
        <v>165</v>
      </c>
      <c r="S740" s="222" t="s">
        <v>165</v>
      </c>
      <c r="V740" s="222" t="s">
        <v>166</v>
      </c>
      <c r="W740" s="222" t="s">
        <v>165</v>
      </c>
      <c r="X740" s="222" t="s">
        <v>165</v>
      </c>
      <c r="AS740" s="222" t="s">
        <v>3454</v>
      </c>
      <c r="AT740" s="222">
        <v>422209</v>
      </c>
    </row>
    <row r="741" spans="1:46">
      <c r="A741" s="222">
        <v>422214</v>
      </c>
      <c r="B741" s="222" t="s">
        <v>470</v>
      </c>
      <c r="F741" s="222" t="s">
        <v>164</v>
      </c>
      <c r="G741" s="222" t="s">
        <v>164</v>
      </c>
      <c r="K741" s="222" t="s">
        <v>164</v>
      </c>
      <c r="L741" s="222" t="s">
        <v>165</v>
      </c>
      <c r="N741" s="222" t="s">
        <v>164</v>
      </c>
      <c r="O741" s="222" t="s">
        <v>166</v>
      </c>
      <c r="Q741" s="222" t="s">
        <v>164</v>
      </c>
      <c r="S741" s="222" t="s">
        <v>166</v>
      </c>
      <c r="W741" s="222" t="s">
        <v>166</v>
      </c>
      <c r="X741" s="222" t="s">
        <v>166</v>
      </c>
      <c r="AS741" s="222" t="s">
        <v>3454</v>
      </c>
      <c r="AT741" s="222">
        <v>422214</v>
      </c>
    </row>
    <row r="742" spans="1:46">
      <c r="A742" s="222">
        <v>422219</v>
      </c>
      <c r="B742" s="222" t="s">
        <v>470</v>
      </c>
      <c r="E742" s="222" t="s">
        <v>164</v>
      </c>
      <c r="O742" s="222" t="s">
        <v>166</v>
      </c>
      <c r="P742" s="222" t="s">
        <v>166</v>
      </c>
      <c r="T742" s="222" t="s">
        <v>165</v>
      </c>
      <c r="U742" s="222" t="s">
        <v>165</v>
      </c>
      <c r="V742" s="222" t="s">
        <v>165</v>
      </c>
      <c r="W742" s="222" t="s">
        <v>165</v>
      </c>
      <c r="X742" s="222" t="s">
        <v>165</v>
      </c>
      <c r="AS742" s="222" t="s">
        <v>3454</v>
      </c>
      <c r="AT742" s="222">
        <v>422219</v>
      </c>
    </row>
    <row r="743" spans="1:46">
      <c r="A743" s="222">
        <v>422222</v>
      </c>
      <c r="B743" s="222" t="s">
        <v>470</v>
      </c>
      <c r="D743" s="222" t="s">
        <v>164</v>
      </c>
      <c r="H743" s="222" t="s">
        <v>165</v>
      </c>
      <c r="K743" s="222" t="s">
        <v>164</v>
      </c>
      <c r="L743" s="222" t="s">
        <v>165</v>
      </c>
      <c r="N743" s="222" t="s">
        <v>164</v>
      </c>
      <c r="O743" s="222" t="s">
        <v>166</v>
      </c>
      <c r="Q743" s="222" t="s">
        <v>165</v>
      </c>
      <c r="R743" s="222" t="s">
        <v>165</v>
      </c>
      <c r="S743" s="222" t="s">
        <v>165</v>
      </c>
      <c r="T743" s="222" t="s">
        <v>166</v>
      </c>
      <c r="V743" s="222" t="s">
        <v>165</v>
      </c>
      <c r="W743" s="222" t="s">
        <v>165</v>
      </c>
      <c r="X743" s="222" t="s">
        <v>165</v>
      </c>
      <c r="AS743" s="222" t="s">
        <v>3454</v>
      </c>
      <c r="AT743" s="222">
        <v>422222</v>
      </c>
    </row>
    <row r="744" spans="1:46">
      <c r="A744" s="222">
        <v>422230</v>
      </c>
      <c r="B744" s="222" t="s">
        <v>470</v>
      </c>
      <c r="G744" s="222" t="s">
        <v>164</v>
      </c>
      <c r="K744" s="222" t="s">
        <v>164</v>
      </c>
      <c r="O744" s="222" t="s">
        <v>166</v>
      </c>
      <c r="Q744" s="222" t="s">
        <v>165</v>
      </c>
      <c r="S744" s="222" t="s">
        <v>165</v>
      </c>
      <c r="T744" s="222" t="s">
        <v>165</v>
      </c>
      <c r="U744" s="222" t="s">
        <v>165</v>
      </c>
      <c r="V744" s="222" t="s">
        <v>165</v>
      </c>
      <c r="W744" s="222" t="s">
        <v>165</v>
      </c>
      <c r="X744" s="222" t="s">
        <v>165</v>
      </c>
      <c r="AS744" s="222" t="s">
        <v>3454</v>
      </c>
      <c r="AT744" s="222">
        <v>422230</v>
      </c>
    </row>
    <row r="745" spans="1:46">
      <c r="A745" s="222">
        <v>422239</v>
      </c>
      <c r="B745" s="222" t="s">
        <v>470</v>
      </c>
      <c r="J745" s="222" t="s">
        <v>164</v>
      </c>
      <c r="L745" s="222" t="s">
        <v>164</v>
      </c>
      <c r="R745" s="222" t="s">
        <v>165</v>
      </c>
      <c r="T745" s="222" t="s">
        <v>165</v>
      </c>
      <c r="W745" s="222" t="s">
        <v>165</v>
      </c>
      <c r="AS745" s="222" t="s">
        <v>3454</v>
      </c>
      <c r="AT745" s="222">
        <v>422239</v>
      </c>
    </row>
    <row r="746" spans="1:46">
      <c r="A746" s="222">
        <v>422240</v>
      </c>
      <c r="B746" s="222" t="s">
        <v>470</v>
      </c>
      <c r="H746" s="222" t="s">
        <v>164</v>
      </c>
      <c r="L746" s="222" t="s">
        <v>165</v>
      </c>
      <c r="P746" s="222" t="s">
        <v>164</v>
      </c>
      <c r="Q746" s="222" t="s">
        <v>166</v>
      </c>
      <c r="S746" s="222" t="s">
        <v>165</v>
      </c>
      <c r="X746" s="222" t="s">
        <v>164</v>
      </c>
      <c r="AS746" s="222" t="s">
        <v>3454</v>
      </c>
      <c r="AT746" s="222">
        <v>422240</v>
      </c>
    </row>
    <row r="747" spans="1:46">
      <c r="A747" s="222">
        <v>422246</v>
      </c>
      <c r="B747" s="222" t="s">
        <v>470</v>
      </c>
      <c r="K747" s="222" t="s">
        <v>164</v>
      </c>
      <c r="L747" s="222" t="s">
        <v>164</v>
      </c>
      <c r="O747" s="222" t="s">
        <v>164</v>
      </c>
      <c r="P747" s="222" t="s">
        <v>166</v>
      </c>
      <c r="Q747" s="222" t="s">
        <v>164</v>
      </c>
      <c r="S747" s="222" t="s">
        <v>164</v>
      </c>
      <c r="T747" s="222" t="s">
        <v>165</v>
      </c>
      <c r="U747" s="222" t="s">
        <v>165</v>
      </c>
      <c r="V747" s="222" t="s">
        <v>165</v>
      </c>
      <c r="W747" s="222" t="s">
        <v>165</v>
      </c>
      <c r="X747" s="222" t="s">
        <v>165</v>
      </c>
      <c r="AS747" s="222" t="s">
        <v>3454</v>
      </c>
      <c r="AT747" s="222">
        <v>422246</v>
      </c>
    </row>
    <row r="748" spans="1:46">
      <c r="A748" s="222">
        <v>422249</v>
      </c>
      <c r="B748" s="222" t="s">
        <v>470</v>
      </c>
      <c r="D748" s="222" t="s">
        <v>164</v>
      </c>
      <c r="H748" s="222" t="s">
        <v>164</v>
      </c>
      <c r="I748" s="222" t="s">
        <v>164</v>
      </c>
      <c r="L748" s="222" t="s">
        <v>164</v>
      </c>
      <c r="N748" s="222" t="s">
        <v>165</v>
      </c>
      <c r="O748" s="222" t="s">
        <v>164</v>
      </c>
      <c r="P748" s="222" t="s">
        <v>165</v>
      </c>
      <c r="R748" s="222" t="s">
        <v>165</v>
      </c>
      <c r="T748" s="222" t="s">
        <v>165</v>
      </c>
      <c r="U748" s="222" t="s">
        <v>165</v>
      </c>
      <c r="V748" s="222" t="s">
        <v>165</v>
      </c>
      <c r="X748" s="222" t="s">
        <v>165</v>
      </c>
      <c r="AS748" s="222" t="s">
        <v>3454</v>
      </c>
      <c r="AT748" s="222">
        <v>422249</v>
      </c>
    </row>
    <row r="749" spans="1:46">
      <c r="A749" s="222">
        <v>422265</v>
      </c>
      <c r="B749" s="222" t="s">
        <v>470</v>
      </c>
      <c r="J749" s="222" t="s">
        <v>166</v>
      </c>
      <c r="K749" s="222" t="s">
        <v>166</v>
      </c>
      <c r="M749" s="222" t="s">
        <v>165</v>
      </c>
      <c r="N749" s="222" t="s">
        <v>164</v>
      </c>
      <c r="R749" s="222" t="s">
        <v>165</v>
      </c>
      <c r="S749" s="222" t="s">
        <v>164</v>
      </c>
      <c r="W749" s="222" t="s">
        <v>165</v>
      </c>
      <c r="AS749" s="222" t="s">
        <v>3454</v>
      </c>
      <c r="AT749" s="222">
        <v>422265</v>
      </c>
    </row>
    <row r="750" spans="1:46">
      <c r="A750" s="222">
        <v>422274</v>
      </c>
      <c r="B750" s="222" t="s">
        <v>470</v>
      </c>
      <c r="D750" s="222" t="s">
        <v>164</v>
      </c>
      <c r="I750" s="222" t="s">
        <v>166</v>
      </c>
      <c r="N750" s="222" t="s">
        <v>165</v>
      </c>
      <c r="Q750" s="222" t="s">
        <v>164</v>
      </c>
      <c r="R750" s="222" t="s">
        <v>165</v>
      </c>
      <c r="S750" s="222" t="s">
        <v>164</v>
      </c>
      <c r="T750" s="222" t="s">
        <v>165</v>
      </c>
      <c r="V750" s="222" t="s">
        <v>166</v>
      </c>
      <c r="W750" s="222" t="s">
        <v>165</v>
      </c>
      <c r="X750" s="222" t="s">
        <v>165</v>
      </c>
      <c r="AS750" s="222" t="s">
        <v>3454</v>
      </c>
      <c r="AT750" s="222">
        <v>422274</v>
      </c>
    </row>
    <row r="751" spans="1:46">
      <c r="A751" s="222">
        <v>422283</v>
      </c>
      <c r="B751" s="222" t="s">
        <v>470</v>
      </c>
      <c r="D751" s="222" t="s">
        <v>166</v>
      </c>
      <c r="I751" s="222" t="s">
        <v>166</v>
      </c>
      <c r="L751" s="222" t="s">
        <v>166</v>
      </c>
      <c r="M751" s="222" t="s">
        <v>166</v>
      </c>
      <c r="P751" s="222" t="s">
        <v>166</v>
      </c>
      <c r="Q751" s="222" t="s">
        <v>165</v>
      </c>
      <c r="R751" s="222" t="s">
        <v>165</v>
      </c>
      <c r="S751" s="222" t="s">
        <v>164</v>
      </c>
      <c r="W751" s="222" t="s">
        <v>164</v>
      </c>
      <c r="X751" s="222" t="s">
        <v>166</v>
      </c>
      <c r="AS751" s="222" t="s">
        <v>3454</v>
      </c>
      <c r="AT751" s="222">
        <v>422283</v>
      </c>
    </row>
    <row r="752" spans="1:46">
      <c r="A752" s="222">
        <v>422297</v>
      </c>
      <c r="B752" s="222" t="s">
        <v>361</v>
      </c>
      <c r="N752" s="222" t="s">
        <v>165</v>
      </c>
      <c r="O752" s="222" t="s">
        <v>165</v>
      </c>
      <c r="P752" s="222" t="s">
        <v>165</v>
      </c>
      <c r="Q752" s="222" t="s">
        <v>165</v>
      </c>
      <c r="R752" s="222" t="s">
        <v>165</v>
      </c>
      <c r="S752" s="222" t="s">
        <v>165</v>
      </c>
      <c r="AS752" s="222" t="s">
        <v>3454</v>
      </c>
      <c r="AT752" s="222">
        <v>422297</v>
      </c>
    </row>
    <row r="753" spans="1:46">
      <c r="A753" s="222">
        <v>422301</v>
      </c>
      <c r="B753" s="222" t="s">
        <v>470</v>
      </c>
      <c r="I753" s="222" t="s">
        <v>164</v>
      </c>
      <c r="L753" s="222" t="s">
        <v>166</v>
      </c>
      <c r="O753" s="222" t="s">
        <v>164</v>
      </c>
      <c r="P753" s="222" t="s">
        <v>164</v>
      </c>
      <c r="Q753" s="222" t="s">
        <v>166</v>
      </c>
      <c r="V753" s="222" t="s">
        <v>166</v>
      </c>
      <c r="AS753" s="222" t="s">
        <v>3454</v>
      </c>
      <c r="AT753" s="222">
        <v>422301</v>
      </c>
    </row>
    <row r="754" spans="1:46">
      <c r="A754" s="222">
        <v>422306</v>
      </c>
      <c r="B754" s="222" t="s">
        <v>470</v>
      </c>
      <c r="J754" s="222" t="s">
        <v>164</v>
      </c>
      <c r="L754" s="222" t="s">
        <v>165</v>
      </c>
      <c r="O754" s="222" t="s">
        <v>164</v>
      </c>
      <c r="Q754" s="222" t="s">
        <v>166</v>
      </c>
      <c r="T754" s="222" t="s">
        <v>166</v>
      </c>
      <c r="AS754" s="222" t="s">
        <v>3454</v>
      </c>
      <c r="AT754" s="222">
        <v>422306</v>
      </c>
    </row>
    <row r="755" spans="1:46">
      <c r="A755" s="222">
        <v>422309</v>
      </c>
      <c r="B755" s="222" t="s">
        <v>470</v>
      </c>
      <c r="J755" s="222" t="s">
        <v>164</v>
      </c>
      <c r="L755" s="222" t="s">
        <v>165</v>
      </c>
      <c r="N755" s="222" t="s">
        <v>164</v>
      </c>
      <c r="O755" s="222" t="s">
        <v>164</v>
      </c>
      <c r="P755" s="222" t="s">
        <v>166</v>
      </c>
      <c r="Q755" s="222" t="s">
        <v>166</v>
      </c>
      <c r="R755" s="222" t="s">
        <v>165</v>
      </c>
      <c r="T755" s="222" t="s">
        <v>165</v>
      </c>
      <c r="U755" s="222" t="s">
        <v>165</v>
      </c>
      <c r="V755" s="222" t="s">
        <v>165</v>
      </c>
      <c r="W755" s="222" t="s">
        <v>165</v>
      </c>
      <c r="X755" s="222" t="s">
        <v>165</v>
      </c>
      <c r="AS755" s="222" t="s">
        <v>3454</v>
      </c>
      <c r="AT755" s="222">
        <v>422309</v>
      </c>
    </row>
    <row r="756" spans="1:46">
      <c r="A756" s="222">
        <v>422311</v>
      </c>
      <c r="B756" s="222" t="s">
        <v>470</v>
      </c>
      <c r="H756" s="222" t="s">
        <v>164</v>
      </c>
      <c r="I756" s="222" t="s">
        <v>165</v>
      </c>
      <c r="L756" s="222" t="s">
        <v>165</v>
      </c>
      <c r="N756" s="222" t="s">
        <v>166</v>
      </c>
      <c r="O756" s="222" t="s">
        <v>164</v>
      </c>
      <c r="Q756" s="222" t="s">
        <v>166</v>
      </c>
      <c r="R756" s="222" t="s">
        <v>165</v>
      </c>
      <c r="AS756" s="222" t="s">
        <v>3454</v>
      </c>
      <c r="AT756" s="222">
        <v>422311</v>
      </c>
    </row>
    <row r="757" spans="1:46">
      <c r="A757" s="222">
        <v>422314</v>
      </c>
      <c r="B757" s="222" t="s">
        <v>470</v>
      </c>
      <c r="H757" s="222" t="s">
        <v>166</v>
      </c>
      <c r="O757" s="222" t="s">
        <v>164</v>
      </c>
      <c r="Q757" s="222" t="s">
        <v>164</v>
      </c>
      <c r="R757" s="222" t="s">
        <v>165</v>
      </c>
      <c r="S757" s="222" t="s">
        <v>165</v>
      </c>
      <c r="T757" s="222" t="s">
        <v>166</v>
      </c>
      <c r="X757" s="222" t="s">
        <v>166</v>
      </c>
      <c r="AS757" s="222" t="s">
        <v>3454</v>
      </c>
      <c r="AT757" s="222">
        <v>422314</v>
      </c>
    </row>
    <row r="758" spans="1:46">
      <c r="A758" s="222">
        <v>422315</v>
      </c>
      <c r="B758" s="222" t="s">
        <v>470</v>
      </c>
      <c r="P758" s="222" t="s">
        <v>165</v>
      </c>
      <c r="Q758" s="222" t="s">
        <v>166</v>
      </c>
      <c r="R758" s="222" t="s">
        <v>165</v>
      </c>
      <c r="S758" s="222" t="s">
        <v>165</v>
      </c>
      <c r="T758" s="222" t="s">
        <v>166</v>
      </c>
      <c r="W758" s="222" t="s">
        <v>166</v>
      </c>
      <c r="X758" s="222" t="s">
        <v>165</v>
      </c>
      <c r="AS758" s="222" t="s">
        <v>3454</v>
      </c>
      <c r="AT758" s="222">
        <v>422315</v>
      </c>
    </row>
    <row r="759" spans="1:46">
      <c r="A759" s="222">
        <v>422344</v>
      </c>
      <c r="B759" s="222" t="s">
        <v>470</v>
      </c>
      <c r="H759" s="222" t="s">
        <v>165</v>
      </c>
      <c r="N759" s="222" t="s">
        <v>164</v>
      </c>
      <c r="R759" s="222" t="s">
        <v>165</v>
      </c>
      <c r="S759" s="222" t="s">
        <v>165</v>
      </c>
      <c r="T759" s="222" t="s">
        <v>164</v>
      </c>
      <c r="W759" s="222" t="s">
        <v>165</v>
      </c>
      <c r="AS759" s="222" t="s">
        <v>3454</v>
      </c>
      <c r="AT759" s="222">
        <v>422344</v>
      </c>
    </row>
    <row r="760" spans="1:46">
      <c r="A760" s="222">
        <v>422349</v>
      </c>
      <c r="B760" s="222" t="s">
        <v>470</v>
      </c>
      <c r="H760" s="222" t="s">
        <v>164</v>
      </c>
      <c r="L760" s="222" t="s">
        <v>165</v>
      </c>
      <c r="O760" s="222" t="s">
        <v>164</v>
      </c>
      <c r="R760" s="222" t="s">
        <v>165</v>
      </c>
      <c r="S760" s="222" t="s">
        <v>166</v>
      </c>
      <c r="T760" s="222" t="s">
        <v>166</v>
      </c>
      <c r="AS760" s="222" t="s">
        <v>3454</v>
      </c>
      <c r="AT760" s="222">
        <v>422349</v>
      </c>
    </row>
    <row r="761" spans="1:46">
      <c r="A761" s="222">
        <v>422376</v>
      </c>
      <c r="B761" s="222" t="s">
        <v>470</v>
      </c>
      <c r="D761" s="222" t="s">
        <v>164</v>
      </c>
      <c r="I761" s="222" t="s">
        <v>166</v>
      </c>
      <c r="N761" s="222" t="s">
        <v>165</v>
      </c>
      <c r="Q761" s="222" t="s">
        <v>166</v>
      </c>
      <c r="R761" s="222" t="s">
        <v>165</v>
      </c>
      <c r="AS761" s="222" t="s">
        <v>3454</v>
      </c>
      <c r="AT761" s="222">
        <v>422376</v>
      </c>
    </row>
    <row r="762" spans="1:46">
      <c r="A762" s="222">
        <v>422379</v>
      </c>
      <c r="B762" s="222" t="s">
        <v>470</v>
      </c>
      <c r="L762" s="222" t="s">
        <v>164</v>
      </c>
      <c r="N762" s="222" t="s">
        <v>165</v>
      </c>
      <c r="O762" s="222" t="s">
        <v>166</v>
      </c>
      <c r="P762" s="222" t="s">
        <v>166</v>
      </c>
      <c r="Q762" s="222" t="s">
        <v>166</v>
      </c>
      <c r="R762" s="222" t="s">
        <v>165</v>
      </c>
      <c r="S762" s="222" t="s">
        <v>166</v>
      </c>
      <c r="T762" s="222" t="s">
        <v>165</v>
      </c>
      <c r="U762" s="222" t="s">
        <v>165</v>
      </c>
      <c r="V762" s="222" t="s">
        <v>165</v>
      </c>
      <c r="W762" s="222" t="s">
        <v>165</v>
      </c>
      <c r="X762" s="222" t="s">
        <v>165</v>
      </c>
      <c r="AS762" s="222" t="s">
        <v>3454</v>
      </c>
      <c r="AT762" s="222">
        <v>422379</v>
      </c>
    </row>
    <row r="763" spans="1:46">
      <c r="A763" s="222">
        <v>422383</v>
      </c>
      <c r="B763" s="222" t="s">
        <v>470</v>
      </c>
      <c r="L763" s="222" t="s">
        <v>164</v>
      </c>
      <c r="O763" s="222" t="s">
        <v>164</v>
      </c>
      <c r="Q763" s="222" t="s">
        <v>166</v>
      </c>
      <c r="S763" s="222" t="s">
        <v>164</v>
      </c>
      <c r="V763" s="222" t="s">
        <v>166</v>
      </c>
      <c r="AS763" s="222" t="s">
        <v>3454</v>
      </c>
      <c r="AT763" s="222">
        <v>422383</v>
      </c>
    </row>
    <row r="764" spans="1:46">
      <c r="A764" s="222">
        <v>422386</v>
      </c>
      <c r="B764" s="222" t="s">
        <v>470</v>
      </c>
      <c r="F764" s="222" t="s">
        <v>164</v>
      </c>
      <c r="K764" s="222" t="s">
        <v>164</v>
      </c>
      <c r="L764" s="222" t="s">
        <v>166</v>
      </c>
      <c r="N764" s="222" t="s">
        <v>166</v>
      </c>
      <c r="P764" s="222" t="s">
        <v>165</v>
      </c>
      <c r="Q764" s="222" t="s">
        <v>165</v>
      </c>
      <c r="R764" s="222" t="s">
        <v>165</v>
      </c>
      <c r="S764" s="222" t="s">
        <v>165</v>
      </c>
      <c r="T764" s="222" t="s">
        <v>165</v>
      </c>
      <c r="U764" s="222" t="s">
        <v>165</v>
      </c>
      <c r="V764" s="222" t="s">
        <v>165</v>
      </c>
      <c r="W764" s="222" t="s">
        <v>165</v>
      </c>
      <c r="X764" s="222" t="s">
        <v>165</v>
      </c>
      <c r="AS764" s="222" t="s">
        <v>3454</v>
      </c>
      <c r="AT764" s="222">
        <v>422386</v>
      </c>
    </row>
    <row r="765" spans="1:46">
      <c r="A765" s="222">
        <v>422387</v>
      </c>
      <c r="B765" s="222" t="s">
        <v>470</v>
      </c>
      <c r="G765" s="222" t="s">
        <v>164</v>
      </c>
      <c r="K765" s="222" t="s">
        <v>164</v>
      </c>
      <c r="L765" s="222" t="s">
        <v>165</v>
      </c>
      <c r="P765" s="222" t="s">
        <v>165</v>
      </c>
      <c r="Q765" s="222" t="s">
        <v>165</v>
      </c>
      <c r="S765" s="222" t="s">
        <v>165</v>
      </c>
      <c r="T765" s="222" t="s">
        <v>165</v>
      </c>
      <c r="U765" s="222" t="s">
        <v>165</v>
      </c>
      <c r="V765" s="222" t="s">
        <v>165</v>
      </c>
      <c r="W765" s="222" t="s">
        <v>165</v>
      </c>
      <c r="X765" s="222" t="s">
        <v>165</v>
      </c>
      <c r="AS765" s="222" t="s">
        <v>3454</v>
      </c>
      <c r="AT765" s="222">
        <v>422387</v>
      </c>
    </row>
    <row r="766" spans="1:46">
      <c r="A766" s="222">
        <v>422388</v>
      </c>
      <c r="B766" s="222" t="s">
        <v>470</v>
      </c>
      <c r="C766" s="222" t="s">
        <v>164</v>
      </c>
      <c r="I766" s="222" t="s">
        <v>164</v>
      </c>
      <c r="L766" s="222" t="s">
        <v>166</v>
      </c>
      <c r="N766" s="222" t="s">
        <v>166</v>
      </c>
      <c r="P766" s="222" t="s">
        <v>166</v>
      </c>
      <c r="Q766" s="222" t="s">
        <v>165</v>
      </c>
      <c r="T766" s="222" t="s">
        <v>165</v>
      </c>
      <c r="W766" s="222" t="s">
        <v>166</v>
      </c>
      <c r="X766" s="222" t="s">
        <v>166</v>
      </c>
      <c r="AS766" s="222" t="s">
        <v>3454</v>
      </c>
      <c r="AT766" s="222">
        <v>422388</v>
      </c>
    </row>
    <row r="767" spans="1:46">
      <c r="A767" s="222">
        <v>422402</v>
      </c>
      <c r="B767" s="222" t="s">
        <v>470</v>
      </c>
      <c r="L767" s="222" t="s">
        <v>165</v>
      </c>
      <c r="Q767" s="222" t="s">
        <v>165</v>
      </c>
      <c r="R767" s="222" t="s">
        <v>165</v>
      </c>
      <c r="S767" s="222" t="s">
        <v>164</v>
      </c>
      <c r="T767" s="222" t="s">
        <v>165</v>
      </c>
      <c r="U767" s="222" t="s">
        <v>165</v>
      </c>
      <c r="V767" s="222" t="s">
        <v>165</v>
      </c>
      <c r="W767" s="222" t="s">
        <v>165</v>
      </c>
      <c r="X767" s="222" t="s">
        <v>165</v>
      </c>
      <c r="AS767" s="222" t="s">
        <v>3454</v>
      </c>
      <c r="AT767" s="222">
        <v>422402</v>
      </c>
    </row>
    <row r="768" spans="1:46">
      <c r="A768" s="222">
        <v>422406</v>
      </c>
      <c r="B768" s="222" t="s">
        <v>470</v>
      </c>
      <c r="I768" s="222" t="s">
        <v>165</v>
      </c>
      <c r="L768" s="222" t="s">
        <v>166</v>
      </c>
      <c r="O768" s="222" t="s">
        <v>164</v>
      </c>
      <c r="R768" s="222" t="s">
        <v>166</v>
      </c>
      <c r="T768" s="222" t="s">
        <v>165</v>
      </c>
      <c r="U768" s="222" t="s">
        <v>165</v>
      </c>
      <c r="V768" s="222" t="s">
        <v>165</v>
      </c>
      <c r="W768" s="222" t="s">
        <v>165</v>
      </c>
      <c r="X768" s="222" t="s">
        <v>165</v>
      </c>
      <c r="AS768" s="222" t="s">
        <v>3454</v>
      </c>
      <c r="AT768" s="222">
        <v>422406</v>
      </c>
    </row>
    <row r="769" spans="1:46">
      <c r="A769" s="222">
        <v>422409</v>
      </c>
      <c r="B769" s="222" t="s">
        <v>470</v>
      </c>
      <c r="H769" s="222" t="s">
        <v>165</v>
      </c>
      <c r="L769" s="222" t="s">
        <v>165</v>
      </c>
      <c r="O769" s="222" t="s">
        <v>165</v>
      </c>
      <c r="Q769" s="222" t="s">
        <v>165</v>
      </c>
      <c r="R769" s="222" t="s">
        <v>165</v>
      </c>
      <c r="S769" s="222" t="s">
        <v>165</v>
      </c>
      <c r="T769" s="222" t="s">
        <v>165</v>
      </c>
      <c r="W769" s="222" t="s">
        <v>165</v>
      </c>
      <c r="AS769" s="222" t="s">
        <v>3454</v>
      </c>
      <c r="AT769" s="222">
        <v>422409</v>
      </c>
    </row>
    <row r="770" spans="1:46">
      <c r="A770" s="222">
        <v>422410</v>
      </c>
      <c r="B770" s="222" t="s">
        <v>470</v>
      </c>
      <c r="I770" s="222" t="s">
        <v>165</v>
      </c>
      <c r="J770" s="222" t="s">
        <v>165</v>
      </c>
      <c r="L770" s="222" t="s">
        <v>165</v>
      </c>
      <c r="N770" s="222" t="s">
        <v>165</v>
      </c>
      <c r="O770" s="222" t="s">
        <v>165</v>
      </c>
      <c r="P770" s="222" t="s">
        <v>166</v>
      </c>
      <c r="Q770" s="222" t="s">
        <v>165</v>
      </c>
      <c r="R770" s="222" t="s">
        <v>165</v>
      </c>
      <c r="T770" s="222" t="s">
        <v>165</v>
      </c>
      <c r="U770" s="222" t="s">
        <v>166</v>
      </c>
      <c r="V770" s="222" t="s">
        <v>166</v>
      </c>
      <c r="W770" s="222" t="s">
        <v>166</v>
      </c>
      <c r="X770" s="222" t="s">
        <v>165</v>
      </c>
      <c r="AS770" s="222" t="s">
        <v>3454</v>
      </c>
      <c r="AT770" s="222">
        <v>422410</v>
      </c>
    </row>
    <row r="771" spans="1:46">
      <c r="A771" s="222">
        <v>422420</v>
      </c>
      <c r="B771" s="222" t="s">
        <v>470</v>
      </c>
      <c r="L771" s="222" t="s">
        <v>165</v>
      </c>
      <c r="P771" s="222" t="s">
        <v>165</v>
      </c>
      <c r="R771" s="222" t="s">
        <v>166</v>
      </c>
      <c r="S771" s="222" t="s">
        <v>165</v>
      </c>
      <c r="T771" s="222" t="s">
        <v>166</v>
      </c>
      <c r="AS771" s="222" t="s">
        <v>3454</v>
      </c>
      <c r="AT771" s="222">
        <v>422420</v>
      </c>
    </row>
    <row r="772" spans="1:46">
      <c r="A772" s="222">
        <v>422425</v>
      </c>
      <c r="B772" s="222" t="s">
        <v>470</v>
      </c>
      <c r="D772" s="222" t="s">
        <v>166</v>
      </c>
      <c r="J772" s="222" t="s">
        <v>165</v>
      </c>
      <c r="L772" s="222" t="s">
        <v>165</v>
      </c>
      <c r="N772" s="222" t="s">
        <v>166</v>
      </c>
      <c r="O772" s="222" t="s">
        <v>166</v>
      </c>
      <c r="P772" s="222" t="s">
        <v>166</v>
      </c>
      <c r="Q772" s="222" t="s">
        <v>166</v>
      </c>
      <c r="R772" s="222" t="s">
        <v>165</v>
      </c>
      <c r="S772" s="222" t="s">
        <v>166</v>
      </c>
      <c r="T772" s="222" t="s">
        <v>165</v>
      </c>
      <c r="U772" s="222" t="s">
        <v>165</v>
      </c>
      <c r="V772" s="222" t="s">
        <v>165</v>
      </c>
      <c r="W772" s="222" t="s">
        <v>165</v>
      </c>
      <c r="X772" s="222" t="s">
        <v>165</v>
      </c>
      <c r="AS772" s="222" t="s">
        <v>3454</v>
      </c>
      <c r="AT772" s="222">
        <v>422425</v>
      </c>
    </row>
    <row r="773" spans="1:46">
      <c r="A773" s="222">
        <v>422429</v>
      </c>
      <c r="B773" s="222" t="s">
        <v>470</v>
      </c>
      <c r="C773" s="222" t="s">
        <v>164</v>
      </c>
      <c r="K773" s="222" t="s">
        <v>164</v>
      </c>
      <c r="L773" s="222" t="s">
        <v>166</v>
      </c>
      <c r="N773" s="222" t="s">
        <v>166</v>
      </c>
      <c r="Q773" s="222" t="s">
        <v>166</v>
      </c>
      <c r="S773" s="222" t="s">
        <v>166</v>
      </c>
      <c r="T773" s="222" t="s">
        <v>165</v>
      </c>
      <c r="U773" s="222" t="s">
        <v>165</v>
      </c>
      <c r="V773" s="222" t="s">
        <v>165</v>
      </c>
      <c r="W773" s="222" t="s">
        <v>165</v>
      </c>
      <c r="X773" s="222" t="s">
        <v>165</v>
      </c>
      <c r="AS773" s="222" t="s">
        <v>3454</v>
      </c>
      <c r="AT773" s="222">
        <v>422429</v>
      </c>
    </row>
    <row r="774" spans="1:46">
      <c r="A774" s="222">
        <v>422441</v>
      </c>
      <c r="B774" s="222" t="s">
        <v>470</v>
      </c>
      <c r="F774" s="222" t="s">
        <v>164</v>
      </c>
      <c r="I774" s="222" t="s">
        <v>166</v>
      </c>
      <c r="L774" s="222" t="s">
        <v>166</v>
      </c>
      <c r="O774" s="222" t="s">
        <v>164</v>
      </c>
      <c r="Q774" s="222" t="s">
        <v>165</v>
      </c>
      <c r="R774" s="222" t="s">
        <v>165</v>
      </c>
      <c r="T774" s="222" t="s">
        <v>165</v>
      </c>
      <c r="V774" s="222" t="s">
        <v>164</v>
      </c>
      <c r="W774" s="222" t="s">
        <v>164</v>
      </c>
      <c r="AS774" s="222" t="s">
        <v>3454</v>
      </c>
      <c r="AT774" s="222">
        <v>422441</v>
      </c>
    </row>
    <row r="775" spans="1:46">
      <c r="A775" s="222">
        <v>422443</v>
      </c>
      <c r="B775" s="222" t="s">
        <v>470</v>
      </c>
      <c r="I775" s="222" t="s">
        <v>164</v>
      </c>
      <c r="K775" s="222" t="s">
        <v>164</v>
      </c>
      <c r="P775" s="222" t="s">
        <v>164</v>
      </c>
      <c r="Q775" s="222" t="s">
        <v>166</v>
      </c>
      <c r="S775" s="222" t="s">
        <v>165</v>
      </c>
      <c r="T775" s="222" t="s">
        <v>166</v>
      </c>
      <c r="W775" s="222" t="s">
        <v>166</v>
      </c>
      <c r="X775" s="222" t="s">
        <v>166</v>
      </c>
      <c r="AS775" s="222" t="s">
        <v>3454</v>
      </c>
      <c r="AT775" s="222">
        <v>422443</v>
      </c>
    </row>
    <row r="776" spans="1:46">
      <c r="A776" s="222">
        <v>422448</v>
      </c>
      <c r="B776" s="222" t="s">
        <v>470</v>
      </c>
      <c r="G776" s="222" t="s">
        <v>166</v>
      </c>
      <c r="H776" s="222" t="s">
        <v>166</v>
      </c>
      <c r="K776" s="222" t="s">
        <v>164</v>
      </c>
      <c r="L776" s="222" t="s">
        <v>165</v>
      </c>
      <c r="O776" s="222" t="s">
        <v>166</v>
      </c>
      <c r="P776" s="222" t="s">
        <v>166</v>
      </c>
      <c r="Q776" s="222" t="s">
        <v>165</v>
      </c>
      <c r="R776" s="222" t="s">
        <v>165</v>
      </c>
      <c r="S776" s="222" t="s">
        <v>165</v>
      </c>
      <c r="T776" s="222" t="s">
        <v>165</v>
      </c>
      <c r="U776" s="222" t="s">
        <v>165</v>
      </c>
      <c r="V776" s="222" t="s">
        <v>165</v>
      </c>
      <c r="W776" s="222" t="s">
        <v>165</v>
      </c>
      <c r="X776" s="222" t="s">
        <v>165</v>
      </c>
      <c r="AS776" s="222" t="s">
        <v>3454</v>
      </c>
      <c r="AT776" s="222">
        <v>422448</v>
      </c>
    </row>
    <row r="777" spans="1:46">
      <c r="A777" s="222">
        <v>422458</v>
      </c>
      <c r="B777" s="222" t="s">
        <v>470</v>
      </c>
      <c r="C777" s="222" t="s">
        <v>164</v>
      </c>
      <c r="I777" s="222" t="s">
        <v>166</v>
      </c>
      <c r="J777" s="222" t="s">
        <v>164</v>
      </c>
      <c r="L777" s="222" t="s">
        <v>166</v>
      </c>
      <c r="Q777" s="222" t="s">
        <v>166</v>
      </c>
      <c r="R777" s="222" t="s">
        <v>165</v>
      </c>
      <c r="T777" s="222" t="s">
        <v>165</v>
      </c>
      <c r="U777" s="222" t="s">
        <v>165</v>
      </c>
      <c r="V777" s="222" t="s">
        <v>166</v>
      </c>
      <c r="W777" s="222" t="s">
        <v>166</v>
      </c>
      <c r="X777" s="222" t="s">
        <v>165</v>
      </c>
      <c r="AS777" s="222" t="s">
        <v>3454</v>
      </c>
      <c r="AT777" s="222">
        <v>422458</v>
      </c>
    </row>
    <row r="778" spans="1:46">
      <c r="A778" s="222">
        <v>422465</v>
      </c>
      <c r="B778" s="222" t="s">
        <v>470</v>
      </c>
      <c r="H778" s="222" t="s">
        <v>164</v>
      </c>
      <c r="J778" s="222" t="s">
        <v>165</v>
      </c>
      <c r="L778" s="222" t="s">
        <v>165</v>
      </c>
      <c r="M778" s="222" t="s">
        <v>165</v>
      </c>
      <c r="O778" s="222" t="s">
        <v>166</v>
      </c>
      <c r="P778" s="222" t="s">
        <v>166</v>
      </c>
      <c r="R778" s="222" t="s">
        <v>165</v>
      </c>
      <c r="S778" s="222" t="s">
        <v>165</v>
      </c>
      <c r="T778" s="222" t="s">
        <v>166</v>
      </c>
      <c r="W778" s="222" t="s">
        <v>166</v>
      </c>
      <c r="X778" s="222" t="s">
        <v>166</v>
      </c>
      <c r="AS778" s="222" t="s">
        <v>3454</v>
      </c>
      <c r="AT778" s="222">
        <v>422465</v>
      </c>
    </row>
    <row r="779" spans="1:46">
      <c r="A779" s="222">
        <v>422466</v>
      </c>
      <c r="B779" s="222" t="s">
        <v>470</v>
      </c>
      <c r="H779" s="222" t="s">
        <v>164</v>
      </c>
      <c r="K779" s="222" t="s">
        <v>164</v>
      </c>
      <c r="L779" s="222" t="s">
        <v>166</v>
      </c>
      <c r="Q779" s="222" t="s">
        <v>165</v>
      </c>
      <c r="R779" s="222" t="s">
        <v>165</v>
      </c>
      <c r="S779" s="222" t="s">
        <v>166</v>
      </c>
      <c r="T779" s="222" t="s">
        <v>165</v>
      </c>
      <c r="U779" s="222" t="s">
        <v>165</v>
      </c>
      <c r="V779" s="222" t="s">
        <v>165</v>
      </c>
      <c r="W779" s="222" t="s">
        <v>165</v>
      </c>
      <c r="X779" s="222" t="s">
        <v>165</v>
      </c>
      <c r="AS779" s="222" t="s">
        <v>3454</v>
      </c>
      <c r="AT779" s="222">
        <v>422466</v>
      </c>
    </row>
    <row r="780" spans="1:46">
      <c r="A780" s="222">
        <v>422468</v>
      </c>
      <c r="B780" s="222" t="s">
        <v>470</v>
      </c>
      <c r="G780" s="222" t="s">
        <v>164</v>
      </c>
      <c r="H780" s="222" t="s">
        <v>164</v>
      </c>
      <c r="O780" s="222" t="s">
        <v>164</v>
      </c>
      <c r="Q780" s="222" t="s">
        <v>166</v>
      </c>
      <c r="R780" s="222" t="s">
        <v>165</v>
      </c>
      <c r="S780" s="222" t="s">
        <v>165</v>
      </c>
      <c r="T780" s="222" t="s">
        <v>166</v>
      </c>
      <c r="U780" s="222" t="s">
        <v>165</v>
      </c>
      <c r="AS780" s="222" t="s">
        <v>3454</v>
      </c>
      <c r="AT780" s="222">
        <v>422468</v>
      </c>
    </row>
    <row r="781" spans="1:46">
      <c r="A781" s="222">
        <v>422473</v>
      </c>
      <c r="B781" s="222" t="s">
        <v>470</v>
      </c>
      <c r="G781" s="222" t="s">
        <v>166</v>
      </c>
      <c r="I781" s="222" t="s">
        <v>165</v>
      </c>
      <c r="J781" s="222" t="s">
        <v>165</v>
      </c>
      <c r="L781" s="222" t="s">
        <v>165</v>
      </c>
      <c r="N781" s="222" t="s">
        <v>166</v>
      </c>
      <c r="O781" s="222" t="s">
        <v>166</v>
      </c>
      <c r="P781" s="222" t="s">
        <v>166</v>
      </c>
      <c r="Q781" s="222" t="s">
        <v>165</v>
      </c>
      <c r="R781" s="222" t="s">
        <v>165</v>
      </c>
      <c r="T781" s="222" t="s">
        <v>165</v>
      </c>
      <c r="U781" s="222" t="s">
        <v>165</v>
      </c>
      <c r="V781" s="222" t="s">
        <v>165</v>
      </c>
      <c r="X781" s="222" t="s">
        <v>165</v>
      </c>
      <c r="AS781" s="222" t="s">
        <v>3454</v>
      </c>
      <c r="AT781" s="222">
        <v>422473</v>
      </c>
    </row>
    <row r="782" spans="1:46">
      <c r="A782" s="222">
        <v>422481</v>
      </c>
      <c r="B782" s="222" t="s">
        <v>470</v>
      </c>
      <c r="G782" s="222" t="s">
        <v>166</v>
      </c>
      <c r="H782" s="222" t="s">
        <v>165</v>
      </c>
      <c r="M782" s="222" t="s">
        <v>166</v>
      </c>
      <c r="N782" s="222" t="s">
        <v>166</v>
      </c>
      <c r="O782" s="222" t="s">
        <v>166</v>
      </c>
      <c r="P782" s="222" t="s">
        <v>166</v>
      </c>
      <c r="Q782" s="222" t="s">
        <v>166</v>
      </c>
      <c r="R782" s="222" t="s">
        <v>165</v>
      </c>
      <c r="S782" s="222" t="s">
        <v>165</v>
      </c>
      <c r="T782" s="222" t="s">
        <v>165</v>
      </c>
      <c r="U782" s="222" t="s">
        <v>165</v>
      </c>
      <c r="V782" s="222" t="s">
        <v>165</v>
      </c>
      <c r="X782" s="222" t="s">
        <v>165</v>
      </c>
      <c r="AS782" s="222" t="s">
        <v>3454</v>
      </c>
      <c r="AT782" s="222">
        <v>422481</v>
      </c>
    </row>
    <row r="783" spans="1:46">
      <c r="A783" s="222">
        <v>422488</v>
      </c>
      <c r="B783" s="222" t="s">
        <v>470</v>
      </c>
      <c r="I783" s="222" t="s">
        <v>166</v>
      </c>
      <c r="J783" s="222" t="s">
        <v>165</v>
      </c>
      <c r="K783" s="222" t="s">
        <v>164</v>
      </c>
      <c r="M783" s="222" t="s">
        <v>164</v>
      </c>
      <c r="N783" s="222" t="s">
        <v>164</v>
      </c>
      <c r="R783" s="222" t="s">
        <v>165</v>
      </c>
      <c r="S783" s="222" t="s">
        <v>164</v>
      </c>
      <c r="T783" s="222" t="s">
        <v>165</v>
      </c>
      <c r="W783" s="222" t="s">
        <v>165</v>
      </c>
      <c r="AS783" s="222" t="s">
        <v>3454</v>
      </c>
      <c r="AT783" s="222">
        <v>422488</v>
      </c>
    </row>
    <row r="784" spans="1:46">
      <c r="A784" s="222">
        <v>422491</v>
      </c>
      <c r="B784" s="222" t="s">
        <v>361</v>
      </c>
      <c r="F784" s="222" t="s">
        <v>164</v>
      </c>
      <c r="I784" s="222" t="s">
        <v>164</v>
      </c>
      <c r="K784" s="222" t="s">
        <v>164</v>
      </c>
      <c r="M784" s="222" t="s">
        <v>164</v>
      </c>
      <c r="N784" s="222" t="s">
        <v>165</v>
      </c>
      <c r="O784" s="222" t="s">
        <v>165</v>
      </c>
      <c r="P784" s="222" t="s">
        <v>165</v>
      </c>
      <c r="Q784" s="222" t="s">
        <v>165</v>
      </c>
      <c r="R784" s="222" t="s">
        <v>165</v>
      </c>
      <c r="S784" s="222" t="s">
        <v>165</v>
      </c>
      <c r="AS784" s="222" t="s">
        <v>3454</v>
      </c>
      <c r="AT784" s="222">
        <v>422491</v>
      </c>
    </row>
    <row r="785" spans="1:46">
      <c r="A785" s="222">
        <v>422493</v>
      </c>
      <c r="B785" s="222" t="s">
        <v>470</v>
      </c>
      <c r="K785" s="222" t="s">
        <v>166</v>
      </c>
      <c r="O785" s="222" t="s">
        <v>165</v>
      </c>
      <c r="Q785" s="222" t="s">
        <v>165</v>
      </c>
      <c r="R785" s="222" t="s">
        <v>165</v>
      </c>
      <c r="S785" s="222" t="s">
        <v>166</v>
      </c>
      <c r="T785" s="222" t="s">
        <v>165</v>
      </c>
      <c r="U785" s="222" t="s">
        <v>165</v>
      </c>
      <c r="V785" s="222" t="s">
        <v>165</v>
      </c>
      <c r="W785" s="222" t="s">
        <v>165</v>
      </c>
      <c r="X785" s="222" t="s">
        <v>165</v>
      </c>
      <c r="AS785" s="222" t="s">
        <v>3454</v>
      </c>
      <c r="AT785" s="222">
        <v>422493</v>
      </c>
    </row>
    <row r="786" spans="1:46">
      <c r="A786" s="222">
        <v>422497</v>
      </c>
      <c r="B786" s="222" t="s">
        <v>361</v>
      </c>
      <c r="D786" s="222" t="s">
        <v>164</v>
      </c>
      <c r="E786" s="222" t="s">
        <v>164</v>
      </c>
      <c r="I786" s="222" t="s">
        <v>165</v>
      </c>
      <c r="L786" s="222" t="s">
        <v>166</v>
      </c>
      <c r="N786" s="222" t="s">
        <v>165</v>
      </c>
      <c r="O786" s="222" t="s">
        <v>165</v>
      </c>
      <c r="P786" s="222" t="s">
        <v>165</v>
      </c>
      <c r="Q786" s="222" t="s">
        <v>165</v>
      </c>
      <c r="R786" s="222" t="s">
        <v>165</v>
      </c>
      <c r="S786" s="222" t="s">
        <v>165</v>
      </c>
      <c r="AS786" s="222" t="s">
        <v>3454</v>
      </c>
      <c r="AT786" s="222">
        <v>422497</v>
      </c>
    </row>
    <row r="787" spans="1:46">
      <c r="A787" s="222">
        <v>422502</v>
      </c>
      <c r="B787" s="222" t="s">
        <v>361</v>
      </c>
      <c r="H787" s="222" t="s">
        <v>165</v>
      </c>
      <c r="I787" s="222" t="s">
        <v>165</v>
      </c>
      <c r="L787" s="222" t="s">
        <v>165</v>
      </c>
      <c r="N787" s="222" t="s">
        <v>165</v>
      </c>
      <c r="O787" s="222" t="s">
        <v>165</v>
      </c>
      <c r="P787" s="222" t="s">
        <v>165</v>
      </c>
      <c r="Q787" s="222" t="s">
        <v>165</v>
      </c>
      <c r="R787" s="222" t="s">
        <v>165</v>
      </c>
      <c r="S787" s="222" t="s">
        <v>165</v>
      </c>
      <c r="AS787" s="222" t="s">
        <v>3454</v>
      </c>
      <c r="AT787" s="222">
        <v>422502</v>
      </c>
    </row>
    <row r="788" spans="1:46">
      <c r="A788" s="222">
        <v>422503</v>
      </c>
      <c r="B788" s="222" t="s">
        <v>470</v>
      </c>
      <c r="H788" s="222" t="s">
        <v>164</v>
      </c>
      <c r="K788" s="222" t="s">
        <v>164</v>
      </c>
      <c r="Q788" s="222" t="s">
        <v>166</v>
      </c>
      <c r="R788" s="222" t="s">
        <v>165</v>
      </c>
      <c r="S788" s="222" t="s">
        <v>165</v>
      </c>
      <c r="U788" s="222" t="s">
        <v>165</v>
      </c>
      <c r="W788" s="222" t="s">
        <v>165</v>
      </c>
      <c r="AS788" s="222" t="s">
        <v>3454</v>
      </c>
      <c r="AT788" s="222">
        <v>422503</v>
      </c>
    </row>
    <row r="789" spans="1:46">
      <c r="A789" s="222">
        <v>422505</v>
      </c>
      <c r="B789" s="222" t="s">
        <v>470</v>
      </c>
      <c r="J789" s="222" t="s">
        <v>165</v>
      </c>
      <c r="K789" s="222" t="s">
        <v>165</v>
      </c>
      <c r="L789" s="222" t="s">
        <v>165</v>
      </c>
      <c r="M789" s="222" t="s">
        <v>165</v>
      </c>
      <c r="O789" s="222" t="s">
        <v>166</v>
      </c>
      <c r="P789" s="222" t="s">
        <v>166</v>
      </c>
      <c r="Q789" s="222" t="s">
        <v>166</v>
      </c>
      <c r="R789" s="222" t="s">
        <v>166</v>
      </c>
      <c r="T789" s="222" t="s">
        <v>165</v>
      </c>
      <c r="U789" s="222" t="s">
        <v>165</v>
      </c>
      <c r="V789" s="222" t="s">
        <v>165</v>
      </c>
      <c r="W789" s="222" t="s">
        <v>165</v>
      </c>
      <c r="AS789" s="222" t="s">
        <v>3454</v>
      </c>
      <c r="AT789" s="222">
        <v>422505</v>
      </c>
    </row>
    <row r="790" spans="1:46">
      <c r="A790" s="222">
        <v>422506</v>
      </c>
      <c r="B790" s="222" t="s">
        <v>470</v>
      </c>
      <c r="H790" s="222" t="s">
        <v>166</v>
      </c>
      <c r="K790" s="222" t="s">
        <v>164</v>
      </c>
      <c r="L790" s="222" t="s">
        <v>166</v>
      </c>
      <c r="N790" s="222" t="s">
        <v>166</v>
      </c>
      <c r="O790" s="222" t="s">
        <v>166</v>
      </c>
      <c r="P790" s="222" t="s">
        <v>166</v>
      </c>
      <c r="R790" s="222" t="s">
        <v>165</v>
      </c>
      <c r="S790" s="222" t="s">
        <v>165</v>
      </c>
      <c r="T790" s="222" t="s">
        <v>165</v>
      </c>
      <c r="U790" s="222" t="s">
        <v>165</v>
      </c>
      <c r="V790" s="222" t="s">
        <v>165</v>
      </c>
      <c r="W790" s="222" t="s">
        <v>165</v>
      </c>
      <c r="X790" s="222" t="s">
        <v>165</v>
      </c>
      <c r="AS790" s="222" t="s">
        <v>3454</v>
      </c>
      <c r="AT790" s="222">
        <v>422506</v>
      </c>
    </row>
    <row r="791" spans="1:46">
      <c r="A791" s="222">
        <v>422507</v>
      </c>
      <c r="B791" s="222" t="s">
        <v>470</v>
      </c>
      <c r="H791" s="222" t="s">
        <v>164</v>
      </c>
      <c r="K791" s="222" t="s">
        <v>164</v>
      </c>
      <c r="L791" s="222" t="s">
        <v>165</v>
      </c>
      <c r="P791" s="222" t="s">
        <v>166</v>
      </c>
      <c r="Q791" s="222" t="s">
        <v>165</v>
      </c>
      <c r="R791" s="222" t="s">
        <v>165</v>
      </c>
      <c r="S791" s="222" t="s">
        <v>165</v>
      </c>
      <c r="T791" s="222" t="s">
        <v>166</v>
      </c>
      <c r="U791" s="222" t="s">
        <v>165</v>
      </c>
      <c r="V791" s="222" t="s">
        <v>165</v>
      </c>
      <c r="W791" s="222" t="s">
        <v>165</v>
      </c>
      <c r="X791" s="222" t="s">
        <v>166</v>
      </c>
      <c r="AS791" s="222" t="s">
        <v>3454</v>
      </c>
      <c r="AT791" s="222">
        <v>422507</v>
      </c>
    </row>
    <row r="792" spans="1:46">
      <c r="A792" s="222">
        <v>422514</v>
      </c>
      <c r="B792" s="222" t="s">
        <v>470</v>
      </c>
      <c r="D792" s="222" t="s">
        <v>164</v>
      </c>
      <c r="J792" s="222" t="s">
        <v>164</v>
      </c>
      <c r="K792" s="222" t="s">
        <v>164</v>
      </c>
      <c r="M792" s="222" t="s">
        <v>164</v>
      </c>
      <c r="N792" s="222" t="s">
        <v>165</v>
      </c>
      <c r="O792" s="222" t="s">
        <v>165</v>
      </c>
      <c r="P792" s="222" t="s">
        <v>165</v>
      </c>
      <c r="Q792" s="222" t="s">
        <v>165</v>
      </c>
      <c r="R792" s="222" t="s">
        <v>165</v>
      </c>
      <c r="S792" s="222" t="s">
        <v>165</v>
      </c>
      <c r="T792" s="222" t="s">
        <v>165</v>
      </c>
      <c r="U792" s="222" t="s">
        <v>165</v>
      </c>
      <c r="V792" s="222" t="s">
        <v>165</v>
      </c>
      <c r="W792" s="222" t="s">
        <v>165</v>
      </c>
      <c r="X792" s="222" t="s">
        <v>165</v>
      </c>
      <c r="AS792" s="222" t="s">
        <v>3454</v>
      </c>
      <c r="AT792" s="222">
        <v>422514</v>
      </c>
    </row>
    <row r="793" spans="1:46">
      <c r="A793" s="222">
        <v>422515</v>
      </c>
      <c r="B793" s="222" t="s">
        <v>470</v>
      </c>
      <c r="E793" s="222" t="s">
        <v>164</v>
      </c>
      <c r="F793" s="222" t="s">
        <v>164</v>
      </c>
      <c r="H793" s="222" t="s">
        <v>165</v>
      </c>
      <c r="K793" s="222" t="s">
        <v>166</v>
      </c>
      <c r="O793" s="222" t="s">
        <v>166</v>
      </c>
      <c r="P793" s="222" t="s">
        <v>165</v>
      </c>
      <c r="Q793" s="222" t="s">
        <v>166</v>
      </c>
      <c r="S793" s="222" t="s">
        <v>165</v>
      </c>
      <c r="T793" s="222" t="s">
        <v>165</v>
      </c>
      <c r="U793" s="222" t="s">
        <v>165</v>
      </c>
      <c r="V793" s="222" t="s">
        <v>165</v>
      </c>
      <c r="W793" s="222" t="s">
        <v>165</v>
      </c>
      <c r="X793" s="222" t="s">
        <v>165</v>
      </c>
      <c r="AS793" s="222" t="s">
        <v>3454</v>
      </c>
      <c r="AT793" s="222">
        <v>422515</v>
      </c>
    </row>
    <row r="794" spans="1:46">
      <c r="A794" s="222">
        <v>422520</v>
      </c>
      <c r="B794" s="222" t="s">
        <v>470</v>
      </c>
      <c r="J794" s="222" t="s">
        <v>165</v>
      </c>
      <c r="K794" s="222" t="s">
        <v>164</v>
      </c>
      <c r="L794" s="222" t="s">
        <v>165</v>
      </c>
      <c r="M794" s="222" t="s">
        <v>166</v>
      </c>
      <c r="N794" s="222" t="s">
        <v>165</v>
      </c>
      <c r="O794" s="222" t="s">
        <v>165</v>
      </c>
      <c r="Q794" s="222" t="s">
        <v>166</v>
      </c>
      <c r="R794" s="222" t="s">
        <v>165</v>
      </c>
      <c r="S794" s="222" t="s">
        <v>165</v>
      </c>
      <c r="T794" s="222" t="s">
        <v>165</v>
      </c>
      <c r="U794" s="222" t="s">
        <v>165</v>
      </c>
      <c r="V794" s="222" t="s">
        <v>165</v>
      </c>
      <c r="W794" s="222" t="s">
        <v>165</v>
      </c>
      <c r="X794" s="222" t="s">
        <v>165</v>
      </c>
      <c r="AS794" s="222" t="s">
        <v>3454</v>
      </c>
      <c r="AT794" s="222">
        <v>422520</v>
      </c>
    </row>
    <row r="795" spans="1:46">
      <c r="A795" s="222">
        <v>422526</v>
      </c>
      <c r="B795" s="222" t="s">
        <v>470</v>
      </c>
      <c r="E795" s="222" t="s">
        <v>164</v>
      </c>
      <c r="K795" s="222" t="s">
        <v>165</v>
      </c>
      <c r="O795" s="222" t="s">
        <v>166</v>
      </c>
      <c r="P795" s="222" t="s">
        <v>165</v>
      </c>
      <c r="Q795" s="222" t="s">
        <v>165</v>
      </c>
      <c r="R795" s="222" t="s">
        <v>165</v>
      </c>
      <c r="S795" s="222" t="s">
        <v>165</v>
      </c>
      <c r="T795" s="222" t="s">
        <v>165</v>
      </c>
      <c r="U795" s="222" t="s">
        <v>165</v>
      </c>
      <c r="V795" s="222" t="s">
        <v>165</v>
      </c>
      <c r="W795" s="222" t="s">
        <v>165</v>
      </c>
      <c r="X795" s="222" t="s">
        <v>165</v>
      </c>
      <c r="AS795" s="222" t="s">
        <v>3454</v>
      </c>
      <c r="AT795" s="222">
        <v>422526</v>
      </c>
    </row>
    <row r="796" spans="1:46">
      <c r="A796" s="222">
        <v>422530</v>
      </c>
      <c r="B796" s="222" t="s">
        <v>470</v>
      </c>
      <c r="F796" s="222" t="s">
        <v>164</v>
      </c>
      <c r="G796" s="222" t="s">
        <v>164</v>
      </c>
      <c r="L796" s="222" t="s">
        <v>166</v>
      </c>
      <c r="O796" s="222" t="s">
        <v>166</v>
      </c>
      <c r="R796" s="222" t="s">
        <v>165</v>
      </c>
      <c r="T796" s="222" t="s">
        <v>166</v>
      </c>
      <c r="AS796" s="222" t="s">
        <v>3454</v>
      </c>
      <c r="AT796" s="222">
        <v>422530</v>
      </c>
    </row>
    <row r="797" spans="1:46">
      <c r="A797" s="222">
        <v>422531</v>
      </c>
      <c r="B797" s="222" t="s">
        <v>470</v>
      </c>
      <c r="E797" s="222" t="s">
        <v>164</v>
      </c>
      <c r="K797" s="222" t="s">
        <v>166</v>
      </c>
      <c r="O797" s="222" t="s">
        <v>164</v>
      </c>
      <c r="S797" s="222" t="s">
        <v>166</v>
      </c>
      <c r="T797" s="222" t="s">
        <v>166</v>
      </c>
      <c r="U797" s="222" t="s">
        <v>165</v>
      </c>
      <c r="W797" s="222" t="s">
        <v>165</v>
      </c>
      <c r="AS797" s="222" t="s">
        <v>3454</v>
      </c>
      <c r="AT797" s="222">
        <v>422531</v>
      </c>
    </row>
    <row r="798" spans="1:46">
      <c r="A798" s="222">
        <v>422534</v>
      </c>
      <c r="B798" s="222" t="s">
        <v>470</v>
      </c>
      <c r="G798" s="222" t="s">
        <v>164</v>
      </c>
      <c r="K798" s="222" t="s">
        <v>166</v>
      </c>
      <c r="L798" s="222" t="s">
        <v>164</v>
      </c>
      <c r="N798" s="222" t="s">
        <v>166</v>
      </c>
      <c r="O798" s="222" t="s">
        <v>166</v>
      </c>
      <c r="P798" s="222" t="s">
        <v>166</v>
      </c>
      <c r="Q798" s="222" t="s">
        <v>166</v>
      </c>
      <c r="R798" s="222" t="s">
        <v>166</v>
      </c>
      <c r="S798" s="222" t="s">
        <v>166</v>
      </c>
      <c r="T798" s="222" t="s">
        <v>165</v>
      </c>
      <c r="U798" s="222" t="s">
        <v>165</v>
      </c>
      <c r="V798" s="222" t="s">
        <v>165</v>
      </c>
      <c r="W798" s="222" t="s">
        <v>165</v>
      </c>
      <c r="X798" s="222" t="s">
        <v>165</v>
      </c>
      <c r="AS798" s="222" t="s">
        <v>3454</v>
      </c>
      <c r="AT798" s="222">
        <v>422534</v>
      </c>
    </row>
    <row r="799" spans="1:46">
      <c r="A799" s="222">
        <v>422535</v>
      </c>
      <c r="B799" s="222" t="s">
        <v>470</v>
      </c>
      <c r="H799" s="222" t="s">
        <v>164</v>
      </c>
      <c r="J799" s="222" t="s">
        <v>164</v>
      </c>
      <c r="N799" s="222" t="s">
        <v>166</v>
      </c>
      <c r="T799" s="222" t="s">
        <v>165</v>
      </c>
      <c r="U799" s="222" t="s">
        <v>165</v>
      </c>
      <c r="W799" s="222" t="s">
        <v>165</v>
      </c>
      <c r="AS799" s="222" t="s">
        <v>3453</v>
      </c>
      <c r="AT799" s="222">
        <v>422535</v>
      </c>
    </row>
    <row r="800" spans="1:46">
      <c r="A800" s="222">
        <v>422537</v>
      </c>
      <c r="B800" s="222" t="s">
        <v>470</v>
      </c>
      <c r="L800" s="222" t="s">
        <v>166</v>
      </c>
      <c r="R800" s="222" t="s">
        <v>165</v>
      </c>
      <c r="S800" s="222" t="s">
        <v>166</v>
      </c>
      <c r="T800" s="222" t="s">
        <v>165</v>
      </c>
      <c r="U800" s="222" t="s">
        <v>165</v>
      </c>
      <c r="V800" s="222" t="s">
        <v>165</v>
      </c>
      <c r="W800" s="222" t="s">
        <v>165</v>
      </c>
      <c r="X800" s="222" t="s">
        <v>165</v>
      </c>
      <c r="AS800" s="222" t="s">
        <v>3454</v>
      </c>
      <c r="AT800" s="222">
        <v>422537</v>
      </c>
    </row>
    <row r="801" spans="1:46">
      <c r="A801" s="222">
        <v>422538</v>
      </c>
      <c r="B801" s="222" t="s">
        <v>470</v>
      </c>
      <c r="E801" s="222" t="s">
        <v>164</v>
      </c>
      <c r="I801" s="222" t="s">
        <v>164</v>
      </c>
      <c r="K801" s="222" t="s">
        <v>164</v>
      </c>
      <c r="L801" s="222" t="s">
        <v>164</v>
      </c>
      <c r="N801" s="222" t="s">
        <v>166</v>
      </c>
      <c r="R801" s="222" t="s">
        <v>165</v>
      </c>
      <c r="S801" s="222" t="s">
        <v>165</v>
      </c>
      <c r="T801" s="222" t="s">
        <v>165</v>
      </c>
      <c r="U801" s="222" t="s">
        <v>165</v>
      </c>
      <c r="V801" s="222" t="s">
        <v>165</v>
      </c>
      <c r="W801" s="222" t="s">
        <v>165</v>
      </c>
      <c r="X801" s="222" t="s">
        <v>165</v>
      </c>
      <c r="AS801" s="222" t="s">
        <v>3454</v>
      </c>
      <c r="AT801" s="222">
        <v>422538</v>
      </c>
    </row>
    <row r="802" spans="1:46">
      <c r="A802" s="222">
        <v>422542</v>
      </c>
      <c r="B802" s="222" t="s">
        <v>470</v>
      </c>
      <c r="K802" s="222" t="s">
        <v>166</v>
      </c>
      <c r="M802" s="222" t="s">
        <v>164</v>
      </c>
      <c r="Q802" s="222" t="s">
        <v>166</v>
      </c>
      <c r="S802" s="222" t="s">
        <v>166</v>
      </c>
      <c r="T802" s="222" t="s">
        <v>165</v>
      </c>
      <c r="U802" s="222" t="s">
        <v>165</v>
      </c>
      <c r="V802" s="222" t="s">
        <v>165</v>
      </c>
      <c r="W802" s="222" t="s">
        <v>165</v>
      </c>
      <c r="X802" s="222" t="s">
        <v>165</v>
      </c>
      <c r="AS802" s="222" t="s">
        <v>3454</v>
      </c>
      <c r="AT802" s="222">
        <v>422542</v>
      </c>
    </row>
    <row r="803" spans="1:46">
      <c r="A803" s="222">
        <v>422545</v>
      </c>
      <c r="B803" s="222" t="s">
        <v>470</v>
      </c>
      <c r="D803" s="222" t="s">
        <v>166</v>
      </c>
      <c r="F803" s="222" t="s">
        <v>164</v>
      </c>
      <c r="G803" s="222" t="s">
        <v>166</v>
      </c>
      <c r="J803" s="222" t="s">
        <v>164</v>
      </c>
      <c r="O803" s="222" t="s">
        <v>166</v>
      </c>
      <c r="Q803" s="222" t="s">
        <v>166</v>
      </c>
      <c r="R803" s="222" t="s">
        <v>165</v>
      </c>
      <c r="S803" s="222" t="s">
        <v>166</v>
      </c>
      <c r="T803" s="222" t="s">
        <v>165</v>
      </c>
      <c r="U803" s="222" t="s">
        <v>165</v>
      </c>
      <c r="V803" s="222" t="s">
        <v>165</v>
      </c>
      <c r="W803" s="222" t="s">
        <v>165</v>
      </c>
      <c r="X803" s="222" t="s">
        <v>165</v>
      </c>
      <c r="AS803" s="222" t="s">
        <v>3454</v>
      </c>
      <c r="AT803" s="222">
        <v>422545</v>
      </c>
    </row>
    <row r="804" spans="1:46">
      <c r="A804" s="222">
        <v>422547</v>
      </c>
      <c r="B804" s="222" t="s">
        <v>470</v>
      </c>
      <c r="D804" s="222" t="s">
        <v>166</v>
      </c>
      <c r="J804" s="222" t="s">
        <v>166</v>
      </c>
      <c r="L804" s="222" t="s">
        <v>165</v>
      </c>
      <c r="M804" s="222" t="s">
        <v>164</v>
      </c>
      <c r="O804" s="222" t="s">
        <v>164</v>
      </c>
      <c r="P804" s="222" t="s">
        <v>164</v>
      </c>
      <c r="R804" s="222" t="s">
        <v>165</v>
      </c>
      <c r="T804" s="222" t="s">
        <v>165</v>
      </c>
      <c r="U804" s="222" t="s">
        <v>165</v>
      </c>
      <c r="V804" s="222" t="s">
        <v>165</v>
      </c>
      <c r="W804" s="222" t="s">
        <v>165</v>
      </c>
      <c r="X804" s="222" t="s">
        <v>165</v>
      </c>
      <c r="AS804" s="222" t="s">
        <v>3454</v>
      </c>
      <c r="AT804" s="222">
        <v>422547</v>
      </c>
    </row>
    <row r="805" spans="1:46">
      <c r="A805" s="222">
        <v>422549</v>
      </c>
      <c r="B805" s="222" t="s">
        <v>470</v>
      </c>
      <c r="E805" s="222" t="s">
        <v>164</v>
      </c>
      <c r="M805" s="222" t="s">
        <v>165</v>
      </c>
      <c r="N805" s="222" t="s">
        <v>165</v>
      </c>
      <c r="O805" s="222" t="s">
        <v>166</v>
      </c>
      <c r="P805" s="222" t="s">
        <v>165</v>
      </c>
      <c r="Q805" s="222" t="s">
        <v>165</v>
      </c>
      <c r="S805" s="222" t="s">
        <v>165</v>
      </c>
      <c r="T805" s="222" t="s">
        <v>165</v>
      </c>
      <c r="U805" s="222" t="s">
        <v>165</v>
      </c>
      <c r="V805" s="222" t="s">
        <v>165</v>
      </c>
      <c r="W805" s="222" t="s">
        <v>165</v>
      </c>
      <c r="X805" s="222" t="s">
        <v>165</v>
      </c>
      <c r="AS805" s="222" t="s">
        <v>3454</v>
      </c>
      <c r="AT805" s="222">
        <v>422549</v>
      </c>
    </row>
    <row r="806" spans="1:46">
      <c r="A806" s="222">
        <v>422550</v>
      </c>
      <c r="B806" s="222" t="s">
        <v>470</v>
      </c>
      <c r="E806" s="222" t="s">
        <v>164</v>
      </c>
      <c r="K806" s="222" t="s">
        <v>164</v>
      </c>
      <c r="N806" s="222" t="s">
        <v>166</v>
      </c>
      <c r="O806" s="222" t="s">
        <v>166</v>
      </c>
      <c r="Q806" s="222" t="s">
        <v>166</v>
      </c>
      <c r="S806" s="222" t="s">
        <v>165</v>
      </c>
      <c r="T806" s="222" t="s">
        <v>165</v>
      </c>
      <c r="U806" s="222" t="s">
        <v>165</v>
      </c>
      <c r="V806" s="222" t="s">
        <v>165</v>
      </c>
      <c r="W806" s="222" t="s">
        <v>165</v>
      </c>
      <c r="X806" s="222" t="s">
        <v>165</v>
      </c>
      <c r="AS806" s="222" t="s">
        <v>3454</v>
      </c>
      <c r="AT806" s="222">
        <v>422550</v>
      </c>
    </row>
    <row r="807" spans="1:46">
      <c r="A807" s="222">
        <v>422554</v>
      </c>
      <c r="B807" s="222" t="s">
        <v>470</v>
      </c>
      <c r="K807" s="222" t="s">
        <v>164</v>
      </c>
      <c r="L807" s="222" t="s">
        <v>165</v>
      </c>
      <c r="N807" s="222" t="s">
        <v>166</v>
      </c>
      <c r="P807" s="222" t="s">
        <v>166</v>
      </c>
      <c r="Q807" s="222" t="s">
        <v>166</v>
      </c>
      <c r="R807" s="222" t="s">
        <v>165</v>
      </c>
      <c r="S807" s="222" t="s">
        <v>165</v>
      </c>
      <c r="T807" s="222" t="s">
        <v>165</v>
      </c>
      <c r="U807" s="222" t="s">
        <v>165</v>
      </c>
      <c r="V807" s="222" t="s">
        <v>165</v>
      </c>
      <c r="W807" s="222" t="s">
        <v>165</v>
      </c>
      <c r="X807" s="222" t="s">
        <v>165</v>
      </c>
      <c r="AS807" s="222" t="s">
        <v>3454</v>
      </c>
      <c r="AT807" s="222">
        <v>422554</v>
      </c>
    </row>
    <row r="808" spans="1:46">
      <c r="A808" s="222">
        <v>422560</v>
      </c>
      <c r="B808" s="222" t="s">
        <v>361</v>
      </c>
      <c r="E808" s="222" t="s">
        <v>164</v>
      </c>
      <c r="H808" s="222" t="s">
        <v>164</v>
      </c>
      <c r="J808" s="222" t="s">
        <v>164</v>
      </c>
      <c r="K808" s="222" t="s">
        <v>164</v>
      </c>
      <c r="N808" s="222" t="s">
        <v>165</v>
      </c>
      <c r="O808" s="222" t="s">
        <v>165</v>
      </c>
      <c r="P808" s="222" t="s">
        <v>165</v>
      </c>
      <c r="Q808" s="222" t="s">
        <v>165</v>
      </c>
      <c r="R808" s="222" t="s">
        <v>165</v>
      </c>
      <c r="S808" s="222" t="s">
        <v>165</v>
      </c>
      <c r="AS808" s="222" t="s">
        <v>3454</v>
      </c>
      <c r="AT808" s="222">
        <v>422560</v>
      </c>
    </row>
    <row r="809" spans="1:46">
      <c r="A809" s="222">
        <v>422562</v>
      </c>
      <c r="B809" s="222" t="s">
        <v>470</v>
      </c>
      <c r="L809" s="222" t="s">
        <v>165</v>
      </c>
      <c r="N809" s="222" t="s">
        <v>166</v>
      </c>
      <c r="O809" s="222" t="s">
        <v>166</v>
      </c>
      <c r="P809" s="222" t="s">
        <v>166</v>
      </c>
      <c r="Q809" s="222" t="s">
        <v>166</v>
      </c>
      <c r="R809" s="222" t="s">
        <v>166</v>
      </c>
      <c r="S809" s="222" t="s">
        <v>166</v>
      </c>
      <c r="T809" s="222" t="s">
        <v>165</v>
      </c>
      <c r="U809" s="222" t="s">
        <v>165</v>
      </c>
      <c r="V809" s="222" t="s">
        <v>165</v>
      </c>
      <c r="W809" s="222" t="s">
        <v>165</v>
      </c>
      <c r="X809" s="222" t="s">
        <v>165</v>
      </c>
      <c r="AS809" s="222" t="s">
        <v>3454</v>
      </c>
      <c r="AT809" s="222">
        <v>422562</v>
      </c>
    </row>
    <row r="810" spans="1:46">
      <c r="A810" s="222">
        <v>422564</v>
      </c>
      <c r="B810" s="222" t="s">
        <v>470</v>
      </c>
      <c r="C810" s="222" t="s">
        <v>164</v>
      </c>
      <c r="I810" s="222" t="s">
        <v>166</v>
      </c>
      <c r="K810" s="222" t="s">
        <v>166</v>
      </c>
      <c r="M810" s="222" t="s">
        <v>164</v>
      </c>
      <c r="N810" s="222" t="s">
        <v>166</v>
      </c>
      <c r="O810" s="222" t="s">
        <v>166</v>
      </c>
      <c r="P810" s="222" t="s">
        <v>166</v>
      </c>
      <c r="Q810" s="222" t="s">
        <v>166</v>
      </c>
      <c r="R810" s="222" t="s">
        <v>166</v>
      </c>
      <c r="S810" s="222" t="s">
        <v>166</v>
      </c>
      <c r="T810" s="222" t="s">
        <v>166</v>
      </c>
      <c r="U810" s="222" t="s">
        <v>166</v>
      </c>
      <c r="V810" s="222" t="s">
        <v>165</v>
      </c>
      <c r="W810" s="222" t="s">
        <v>165</v>
      </c>
      <c r="X810" s="222" t="s">
        <v>165</v>
      </c>
      <c r="AS810" s="222" t="s">
        <v>3454</v>
      </c>
      <c r="AT810" s="222">
        <v>422564</v>
      </c>
    </row>
    <row r="811" spans="1:46">
      <c r="A811" s="222">
        <v>422565</v>
      </c>
      <c r="B811" s="222" t="s">
        <v>361</v>
      </c>
      <c r="E811" s="222" t="s">
        <v>164</v>
      </c>
      <c r="F811" s="222" t="s">
        <v>164</v>
      </c>
      <c r="K811" s="222" t="s">
        <v>166</v>
      </c>
      <c r="N811" s="222" t="s">
        <v>165</v>
      </c>
      <c r="O811" s="222" t="s">
        <v>165</v>
      </c>
      <c r="P811" s="222" t="s">
        <v>165</v>
      </c>
      <c r="Q811" s="222" t="s">
        <v>165</v>
      </c>
      <c r="R811" s="222" t="s">
        <v>165</v>
      </c>
      <c r="S811" s="222" t="s">
        <v>165</v>
      </c>
      <c r="AS811" s="222" t="s">
        <v>3454</v>
      </c>
      <c r="AT811" s="222">
        <v>422565</v>
      </c>
    </row>
    <row r="812" spans="1:46">
      <c r="A812" s="222">
        <v>422567</v>
      </c>
      <c r="B812" s="222" t="s">
        <v>470</v>
      </c>
      <c r="F812" s="222" t="s">
        <v>164</v>
      </c>
      <c r="J812" s="222" t="s">
        <v>164</v>
      </c>
      <c r="L812" s="222" t="s">
        <v>166</v>
      </c>
      <c r="M812" s="222" t="s">
        <v>164</v>
      </c>
      <c r="O812" s="222" t="s">
        <v>166</v>
      </c>
      <c r="Q812" s="222" t="s">
        <v>166</v>
      </c>
      <c r="R812" s="222" t="s">
        <v>165</v>
      </c>
      <c r="T812" s="222" t="s">
        <v>165</v>
      </c>
      <c r="W812" s="222" t="s">
        <v>166</v>
      </c>
      <c r="AS812" s="222" t="s">
        <v>3454</v>
      </c>
      <c r="AT812" s="222">
        <v>422567</v>
      </c>
    </row>
    <row r="813" spans="1:46">
      <c r="A813" s="222">
        <v>422572</v>
      </c>
      <c r="B813" s="222" t="s">
        <v>470</v>
      </c>
      <c r="G813" s="222" t="s">
        <v>164</v>
      </c>
      <c r="I813" s="222" t="s">
        <v>166</v>
      </c>
      <c r="L813" s="222" t="s">
        <v>165</v>
      </c>
      <c r="N813" s="222" t="s">
        <v>165</v>
      </c>
      <c r="Q813" s="222" t="s">
        <v>165</v>
      </c>
      <c r="R813" s="222" t="s">
        <v>165</v>
      </c>
      <c r="T813" s="222" t="s">
        <v>165</v>
      </c>
      <c r="U813" s="222" t="s">
        <v>165</v>
      </c>
      <c r="V813" s="222" t="s">
        <v>165</v>
      </c>
      <c r="W813" s="222" t="s">
        <v>165</v>
      </c>
      <c r="X813" s="222" t="s">
        <v>165</v>
      </c>
      <c r="AS813" s="222" t="s">
        <v>3453</v>
      </c>
      <c r="AT813" s="222">
        <v>422572</v>
      </c>
    </row>
    <row r="814" spans="1:46">
      <c r="A814" s="222">
        <v>422575</v>
      </c>
      <c r="B814" s="222" t="s">
        <v>470</v>
      </c>
      <c r="R814" s="222" t="s">
        <v>165</v>
      </c>
      <c r="S814" s="222" t="s">
        <v>165</v>
      </c>
      <c r="T814" s="222" t="s">
        <v>165</v>
      </c>
      <c r="U814" s="222" t="s">
        <v>165</v>
      </c>
      <c r="V814" s="222" t="s">
        <v>165</v>
      </c>
      <c r="W814" s="222" t="s">
        <v>165</v>
      </c>
      <c r="X814" s="222" t="s">
        <v>165</v>
      </c>
      <c r="AS814" s="222" t="s">
        <v>3454</v>
      </c>
      <c r="AT814" s="222">
        <v>422575</v>
      </c>
    </row>
    <row r="815" spans="1:46">
      <c r="A815" s="222">
        <v>422578</v>
      </c>
      <c r="B815" s="222" t="s">
        <v>470</v>
      </c>
      <c r="O815" s="222" t="s">
        <v>166</v>
      </c>
      <c r="P815" s="222" t="s">
        <v>166</v>
      </c>
      <c r="Q815" s="222" t="s">
        <v>165</v>
      </c>
      <c r="R815" s="222" t="s">
        <v>165</v>
      </c>
      <c r="T815" s="222" t="s">
        <v>165</v>
      </c>
      <c r="U815" s="222" t="s">
        <v>165</v>
      </c>
      <c r="V815" s="222" t="s">
        <v>165</v>
      </c>
      <c r="W815" s="222" t="s">
        <v>165</v>
      </c>
      <c r="AS815" s="222" t="s">
        <v>3454</v>
      </c>
      <c r="AT815" s="222">
        <v>422578</v>
      </c>
    </row>
    <row r="816" spans="1:46">
      <c r="A816" s="222">
        <v>422580</v>
      </c>
      <c r="B816" s="222" t="s">
        <v>470</v>
      </c>
      <c r="N816" s="222" t="s">
        <v>164</v>
      </c>
      <c r="R816" s="222" t="s">
        <v>166</v>
      </c>
      <c r="S816" s="222" t="s">
        <v>165</v>
      </c>
      <c r="T816" s="222" t="s">
        <v>166</v>
      </c>
      <c r="W816" s="222" t="s">
        <v>165</v>
      </c>
      <c r="X816" s="222" t="s">
        <v>166</v>
      </c>
      <c r="AS816" s="222" t="s">
        <v>3454</v>
      </c>
      <c r="AT816" s="222">
        <v>422580</v>
      </c>
    </row>
    <row r="817" spans="1:46">
      <c r="A817" s="222">
        <v>422581</v>
      </c>
      <c r="B817" s="222" t="s">
        <v>470</v>
      </c>
      <c r="E817" s="222" t="s">
        <v>164</v>
      </c>
      <c r="F817" s="222" t="s">
        <v>164</v>
      </c>
      <c r="O817" s="222" t="s">
        <v>164</v>
      </c>
      <c r="P817" s="222" t="s">
        <v>166</v>
      </c>
      <c r="Q817" s="222" t="s">
        <v>165</v>
      </c>
      <c r="R817" s="222" t="s">
        <v>165</v>
      </c>
      <c r="T817" s="222" t="s">
        <v>166</v>
      </c>
      <c r="X817" s="222" t="s">
        <v>166</v>
      </c>
      <c r="AS817" s="222" t="s">
        <v>3454</v>
      </c>
      <c r="AT817" s="222">
        <v>422581</v>
      </c>
    </row>
    <row r="818" spans="1:46">
      <c r="A818" s="222">
        <v>422583</v>
      </c>
      <c r="B818" s="222" t="s">
        <v>470</v>
      </c>
      <c r="I818" s="222" t="s">
        <v>165</v>
      </c>
      <c r="L818" s="222" t="s">
        <v>165</v>
      </c>
      <c r="N818" s="222" t="s">
        <v>165</v>
      </c>
      <c r="Q818" s="222" t="s">
        <v>165</v>
      </c>
      <c r="R818" s="222" t="s">
        <v>165</v>
      </c>
      <c r="S818" s="222" t="s">
        <v>165</v>
      </c>
      <c r="T818" s="222" t="s">
        <v>165</v>
      </c>
      <c r="U818" s="222" t="s">
        <v>165</v>
      </c>
      <c r="V818" s="222" t="s">
        <v>165</v>
      </c>
      <c r="W818" s="222" t="s">
        <v>165</v>
      </c>
      <c r="X818" s="222" t="s">
        <v>165</v>
      </c>
      <c r="AS818" s="222" t="s">
        <v>3454</v>
      </c>
      <c r="AT818" s="222">
        <v>422583</v>
      </c>
    </row>
    <row r="819" spans="1:46">
      <c r="A819" s="222">
        <v>422589</v>
      </c>
      <c r="B819" s="222" t="s">
        <v>361</v>
      </c>
      <c r="H819" s="222" t="s">
        <v>164</v>
      </c>
      <c r="L819" s="222" t="s">
        <v>165</v>
      </c>
      <c r="N819" s="222" t="s">
        <v>165</v>
      </c>
      <c r="O819" s="222" t="s">
        <v>165</v>
      </c>
      <c r="P819" s="222" t="s">
        <v>165</v>
      </c>
      <c r="Q819" s="222" t="s">
        <v>165</v>
      </c>
      <c r="R819" s="222" t="s">
        <v>165</v>
      </c>
      <c r="S819" s="222" t="s">
        <v>165</v>
      </c>
      <c r="AS819" s="222" t="s">
        <v>3454</v>
      </c>
      <c r="AT819" s="222">
        <v>422589</v>
      </c>
    </row>
    <row r="820" spans="1:46">
      <c r="A820" s="222">
        <v>422591</v>
      </c>
      <c r="B820" s="222" t="s">
        <v>470</v>
      </c>
      <c r="N820" s="222" t="s">
        <v>166</v>
      </c>
      <c r="Q820" s="222" t="s">
        <v>165</v>
      </c>
      <c r="R820" s="222" t="s">
        <v>165</v>
      </c>
      <c r="T820" s="222" t="s">
        <v>165</v>
      </c>
      <c r="W820" s="222" t="s">
        <v>165</v>
      </c>
      <c r="AS820" s="222" t="s">
        <v>3454</v>
      </c>
      <c r="AT820" s="222">
        <v>422591</v>
      </c>
    </row>
    <row r="821" spans="1:46">
      <c r="A821" s="222">
        <v>422605</v>
      </c>
      <c r="B821" s="222" t="s">
        <v>470</v>
      </c>
      <c r="D821" s="222" t="s">
        <v>164</v>
      </c>
      <c r="H821" s="222" t="s">
        <v>164</v>
      </c>
      <c r="K821" s="222" t="s">
        <v>164</v>
      </c>
      <c r="L821" s="222" t="s">
        <v>165</v>
      </c>
      <c r="O821" s="222" t="s">
        <v>166</v>
      </c>
      <c r="Q821" s="222" t="s">
        <v>166</v>
      </c>
      <c r="R821" s="222" t="s">
        <v>165</v>
      </c>
      <c r="S821" s="222" t="s">
        <v>165</v>
      </c>
      <c r="T821" s="222" t="s">
        <v>165</v>
      </c>
      <c r="U821" s="222" t="s">
        <v>165</v>
      </c>
      <c r="V821" s="222" t="s">
        <v>165</v>
      </c>
      <c r="W821" s="222" t="s">
        <v>165</v>
      </c>
      <c r="X821" s="222" t="s">
        <v>165</v>
      </c>
      <c r="AS821" s="222" t="s">
        <v>3454</v>
      </c>
      <c r="AT821" s="222">
        <v>422605</v>
      </c>
    </row>
    <row r="822" spans="1:46">
      <c r="A822" s="222">
        <v>422611</v>
      </c>
      <c r="B822" s="222" t="s">
        <v>470</v>
      </c>
      <c r="H822" s="222" t="s">
        <v>164</v>
      </c>
      <c r="L822" s="222" t="s">
        <v>165</v>
      </c>
      <c r="N822" s="222" t="s">
        <v>166</v>
      </c>
      <c r="R822" s="222" t="s">
        <v>165</v>
      </c>
      <c r="S822" s="222" t="s">
        <v>165</v>
      </c>
      <c r="T822" s="222" t="s">
        <v>165</v>
      </c>
      <c r="U822" s="222" t="s">
        <v>165</v>
      </c>
      <c r="V822" s="222" t="s">
        <v>165</v>
      </c>
      <c r="W822" s="222" t="s">
        <v>165</v>
      </c>
      <c r="X822" s="222" t="s">
        <v>165</v>
      </c>
      <c r="AS822" s="222" t="s">
        <v>3454</v>
      </c>
      <c r="AT822" s="222">
        <v>422611</v>
      </c>
    </row>
    <row r="823" spans="1:46">
      <c r="A823" s="222">
        <v>422620</v>
      </c>
      <c r="B823" s="222" t="s">
        <v>470</v>
      </c>
      <c r="D823" s="222" t="s">
        <v>164</v>
      </c>
      <c r="I823" s="222" t="s">
        <v>165</v>
      </c>
      <c r="K823" s="222" t="s">
        <v>165</v>
      </c>
      <c r="M823" s="222" t="s">
        <v>165</v>
      </c>
      <c r="S823" s="222" t="s">
        <v>166</v>
      </c>
      <c r="T823" s="222" t="s">
        <v>165</v>
      </c>
      <c r="U823" s="222" t="s">
        <v>165</v>
      </c>
      <c r="V823" s="222" t="s">
        <v>166</v>
      </c>
      <c r="X823" s="222" t="s">
        <v>165</v>
      </c>
      <c r="AS823" s="222" t="s">
        <v>3454</v>
      </c>
      <c r="AT823" s="222">
        <v>422620</v>
      </c>
    </row>
    <row r="824" spans="1:46">
      <c r="A824" s="222">
        <v>422626</v>
      </c>
      <c r="B824" s="222" t="s">
        <v>470</v>
      </c>
      <c r="J824" s="222" t="s">
        <v>164</v>
      </c>
      <c r="L824" s="222" t="s">
        <v>166</v>
      </c>
      <c r="R824" s="222" t="s">
        <v>165</v>
      </c>
      <c r="S824" s="222" t="s">
        <v>166</v>
      </c>
      <c r="U824" s="222" t="s">
        <v>165</v>
      </c>
      <c r="W824" s="222" t="s">
        <v>166</v>
      </c>
      <c r="X824" s="222" t="s">
        <v>166</v>
      </c>
      <c r="AS824" s="222" t="s">
        <v>3454</v>
      </c>
      <c r="AT824" s="222">
        <v>422626</v>
      </c>
    </row>
    <row r="825" spans="1:46">
      <c r="A825" s="222">
        <v>422638</v>
      </c>
      <c r="B825" s="222" t="s">
        <v>361</v>
      </c>
      <c r="F825" s="222" t="s">
        <v>164</v>
      </c>
      <c r="I825" s="222" t="s">
        <v>164</v>
      </c>
      <c r="K825" s="222" t="s">
        <v>166</v>
      </c>
      <c r="N825" s="222" t="s">
        <v>165</v>
      </c>
      <c r="O825" s="222" t="s">
        <v>165</v>
      </c>
      <c r="P825" s="222" t="s">
        <v>165</v>
      </c>
      <c r="Q825" s="222" t="s">
        <v>165</v>
      </c>
      <c r="R825" s="222" t="s">
        <v>165</v>
      </c>
      <c r="S825" s="222" t="s">
        <v>165</v>
      </c>
      <c r="AS825" s="222" t="s">
        <v>3454</v>
      </c>
      <c r="AT825" s="222">
        <v>422638</v>
      </c>
    </row>
    <row r="826" spans="1:46">
      <c r="A826" s="222">
        <v>422640</v>
      </c>
      <c r="B826" s="222" t="s">
        <v>470</v>
      </c>
      <c r="F826" s="222" t="s">
        <v>164</v>
      </c>
      <c r="J826" s="222" t="s">
        <v>164</v>
      </c>
      <c r="L826" s="222" t="s">
        <v>166</v>
      </c>
      <c r="M826" s="222" t="s">
        <v>165</v>
      </c>
      <c r="N826" s="222" t="s">
        <v>165</v>
      </c>
      <c r="O826" s="222" t="s">
        <v>165</v>
      </c>
      <c r="P826" s="222" t="s">
        <v>166</v>
      </c>
      <c r="Q826" s="222" t="s">
        <v>166</v>
      </c>
      <c r="W826" s="222" t="s">
        <v>165</v>
      </c>
      <c r="AS826" s="222" t="s">
        <v>3454</v>
      </c>
      <c r="AT826" s="222">
        <v>422640</v>
      </c>
    </row>
    <row r="827" spans="1:46">
      <c r="A827" s="222">
        <v>422644</v>
      </c>
      <c r="B827" s="222" t="s">
        <v>470</v>
      </c>
      <c r="C827" s="222" t="s">
        <v>164</v>
      </c>
      <c r="I827" s="222" t="s">
        <v>165</v>
      </c>
      <c r="J827" s="222" t="s">
        <v>166</v>
      </c>
      <c r="L827" s="222" t="s">
        <v>166</v>
      </c>
      <c r="N827" s="222" t="s">
        <v>165</v>
      </c>
      <c r="O827" s="222" t="s">
        <v>165</v>
      </c>
      <c r="P827" s="222" t="s">
        <v>165</v>
      </c>
      <c r="Q827" s="222" t="s">
        <v>165</v>
      </c>
      <c r="R827" s="222" t="s">
        <v>165</v>
      </c>
      <c r="S827" s="222" t="s">
        <v>165</v>
      </c>
      <c r="T827" s="222" t="s">
        <v>165</v>
      </c>
      <c r="U827" s="222" t="s">
        <v>165</v>
      </c>
      <c r="V827" s="222" t="s">
        <v>165</v>
      </c>
      <c r="W827" s="222" t="s">
        <v>165</v>
      </c>
      <c r="X827" s="222" t="s">
        <v>165</v>
      </c>
      <c r="AS827" s="222" t="s">
        <v>3454</v>
      </c>
      <c r="AT827" s="222">
        <v>422644</v>
      </c>
    </row>
    <row r="828" spans="1:46">
      <c r="A828" s="222">
        <v>422645</v>
      </c>
      <c r="B828" s="222" t="s">
        <v>470</v>
      </c>
      <c r="Q828" s="222" t="s">
        <v>165</v>
      </c>
      <c r="R828" s="222" t="s">
        <v>165</v>
      </c>
      <c r="S828" s="222" t="s">
        <v>164</v>
      </c>
      <c r="U828" s="222" t="s">
        <v>165</v>
      </c>
      <c r="W828" s="222" t="s">
        <v>166</v>
      </c>
      <c r="AS828" s="222" t="s">
        <v>3454</v>
      </c>
      <c r="AT828" s="222">
        <v>422645</v>
      </c>
    </row>
    <row r="829" spans="1:46">
      <c r="A829" s="222">
        <v>422646</v>
      </c>
      <c r="B829" s="222" t="s">
        <v>361</v>
      </c>
      <c r="G829" s="222" t="s">
        <v>166</v>
      </c>
      <c r="H829" s="222" t="s">
        <v>164</v>
      </c>
      <c r="L829" s="222" t="s">
        <v>166</v>
      </c>
      <c r="N829" s="222" t="s">
        <v>165</v>
      </c>
      <c r="O829" s="222" t="s">
        <v>165</v>
      </c>
      <c r="P829" s="222" t="s">
        <v>165</v>
      </c>
      <c r="Q829" s="222" t="s">
        <v>165</v>
      </c>
      <c r="R829" s="222" t="s">
        <v>165</v>
      </c>
      <c r="S829" s="222" t="s">
        <v>165</v>
      </c>
      <c r="AS829" s="222" t="s">
        <v>3454</v>
      </c>
      <c r="AT829" s="222">
        <v>422646</v>
      </c>
    </row>
    <row r="830" spans="1:46">
      <c r="A830" s="222">
        <v>422653</v>
      </c>
      <c r="B830" s="222" t="s">
        <v>470</v>
      </c>
      <c r="E830" s="222" t="s">
        <v>164</v>
      </c>
      <c r="H830" s="222" t="s">
        <v>166</v>
      </c>
      <c r="K830" s="222" t="s">
        <v>164</v>
      </c>
      <c r="L830" s="222" t="s">
        <v>166</v>
      </c>
      <c r="N830" s="222" t="s">
        <v>166</v>
      </c>
      <c r="O830" s="222" t="s">
        <v>166</v>
      </c>
      <c r="Q830" s="222" t="s">
        <v>166</v>
      </c>
      <c r="S830" s="222" t="s">
        <v>165</v>
      </c>
      <c r="T830" s="222" t="s">
        <v>165</v>
      </c>
      <c r="U830" s="222" t="s">
        <v>165</v>
      </c>
      <c r="V830" s="222" t="s">
        <v>165</v>
      </c>
      <c r="W830" s="222" t="s">
        <v>165</v>
      </c>
      <c r="X830" s="222" t="s">
        <v>165</v>
      </c>
      <c r="AS830" s="222" t="s">
        <v>3454</v>
      </c>
      <c r="AT830" s="222">
        <v>422653</v>
      </c>
    </row>
    <row r="831" spans="1:46">
      <c r="A831" s="222">
        <v>422659</v>
      </c>
      <c r="B831" s="222" t="s">
        <v>470</v>
      </c>
      <c r="H831" s="222" t="s">
        <v>165</v>
      </c>
      <c r="J831" s="222" t="s">
        <v>164</v>
      </c>
      <c r="R831" s="222" t="s">
        <v>165</v>
      </c>
      <c r="S831" s="222" t="s">
        <v>165</v>
      </c>
      <c r="W831" s="222" t="s">
        <v>166</v>
      </c>
      <c r="AS831" s="222" t="s">
        <v>3454</v>
      </c>
      <c r="AT831" s="222">
        <v>422659</v>
      </c>
    </row>
    <row r="832" spans="1:46">
      <c r="A832" s="222">
        <v>422666</v>
      </c>
      <c r="B832" s="222" t="s">
        <v>470</v>
      </c>
      <c r="D832" s="222" t="s">
        <v>166</v>
      </c>
      <c r="K832" s="222" t="s">
        <v>164</v>
      </c>
      <c r="L832" s="222" t="s">
        <v>165</v>
      </c>
      <c r="N832" s="222" t="s">
        <v>166</v>
      </c>
      <c r="O832" s="222" t="s">
        <v>166</v>
      </c>
      <c r="P832" s="222" t="s">
        <v>166</v>
      </c>
      <c r="R832" s="222" t="s">
        <v>165</v>
      </c>
      <c r="S832" s="222" t="s">
        <v>165</v>
      </c>
      <c r="T832" s="222" t="s">
        <v>166</v>
      </c>
      <c r="AS832" s="222" t="s">
        <v>3454</v>
      </c>
      <c r="AT832" s="222">
        <v>422666</v>
      </c>
    </row>
    <row r="833" spans="1:46">
      <c r="A833" s="222">
        <v>422667</v>
      </c>
      <c r="B833" s="222" t="s">
        <v>470</v>
      </c>
      <c r="E833" s="222" t="s">
        <v>164</v>
      </c>
      <c r="F833" s="222" t="s">
        <v>164</v>
      </c>
      <c r="K833" s="222" t="s">
        <v>166</v>
      </c>
      <c r="Q833" s="222" t="s">
        <v>166</v>
      </c>
      <c r="R833" s="222" t="s">
        <v>165</v>
      </c>
      <c r="T833" s="222" t="s">
        <v>165</v>
      </c>
      <c r="U833" s="222" t="s">
        <v>165</v>
      </c>
      <c r="V833" s="222" t="s">
        <v>165</v>
      </c>
      <c r="W833" s="222" t="s">
        <v>165</v>
      </c>
      <c r="X833" s="222" t="s">
        <v>165</v>
      </c>
      <c r="AS833" s="222" t="s">
        <v>3454</v>
      </c>
      <c r="AT833" s="222">
        <v>422667</v>
      </c>
    </row>
    <row r="834" spans="1:46">
      <c r="A834" s="222">
        <v>422670</v>
      </c>
      <c r="B834" s="222" t="s">
        <v>470</v>
      </c>
      <c r="I834" s="222" t="s">
        <v>165</v>
      </c>
      <c r="L834" s="222" t="s">
        <v>165</v>
      </c>
      <c r="N834" s="222" t="s">
        <v>165</v>
      </c>
      <c r="R834" s="222" t="s">
        <v>165</v>
      </c>
      <c r="T834" s="222" t="s">
        <v>165</v>
      </c>
      <c r="W834" s="222" t="s">
        <v>166</v>
      </c>
      <c r="X834" s="222" t="s">
        <v>165</v>
      </c>
      <c r="AS834" s="222" t="s">
        <v>3454</v>
      </c>
      <c r="AT834" s="222">
        <v>422670</v>
      </c>
    </row>
    <row r="835" spans="1:46">
      <c r="A835" s="222">
        <v>422675</v>
      </c>
      <c r="B835" s="222" t="s">
        <v>470</v>
      </c>
      <c r="L835" s="222" t="s">
        <v>165</v>
      </c>
      <c r="P835" s="222" t="s">
        <v>166</v>
      </c>
      <c r="Q835" s="222" t="s">
        <v>165</v>
      </c>
      <c r="R835" s="222" t="s">
        <v>165</v>
      </c>
      <c r="S835" s="222" t="s">
        <v>166</v>
      </c>
      <c r="T835" s="222" t="s">
        <v>166</v>
      </c>
      <c r="V835" s="222" t="s">
        <v>165</v>
      </c>
      <c r="W835" s="222" t="s">
        <v>166</v>
      </c>
      <c r="X835" s="222" t="s">
        <v>165</v>
      </c>
      <c r="AS835" s="222" t="s">
        <v>3454</v>
      </c>
      <c r="AT835" s="222">
        <v>422675</v>
      </c>
    </row>
    <row r="836" spans="1:46">
      <c r="A836" s="222">
        <v>422676</v>
      </c>
      <c r="B836" s="222" t="s">
        <v>470</v>
      </c>
      <c r="S836" s="222" t="s">
        <v>164</v>
      </c>
      <c r="T836" s="222" t="s">
        <v>166</v>
      </c>
      <c r="U836" s="222" t="s">
        <v>165</v>
      </c>
      <c r="V836" s="222" t="s">
        <v>165</v>
      </c>
      <c r="X836" s="222" t="s">
        <v>166</v>
      </c>
      <c r="AS836" s="222" t="s">
        <v>3454</v>
      </c>
      <c r="AT836" s="222">
        <v>422676</v>
      </c>
    </row>
    <row r="837" spans="1:46">
      <c r="A837" s="222">
        <v>422680</v>
      </c>
      <c r="B837" s="222" t="s">
        <v>470</v>
      </c>
      <c r="G837" s="222" t="s">
        <v>164</v>
      </c>
      <c r="K837" s="222" t="s">
        <v>166</v>
      </c>
      <c r="L837" s="222" t="s">
        <v>165</v>
      </c>
      <c r="N837" s="222" t="s">
        <v>164</v>
      </c>
      <c r="O837" s="222" t="s">
        <v>164</v>
      </c>
      <c r="P837" s="222" t="s">
        <v>166</v>
      </c>
      <c r="R837" s="222" t="s">
        <v>165</v>
      </c>
      <c r="S837" s="222" t="s">
        <v>166</v>
      </c>
      <c r="X837" s="222" t="s">
        <v>165</v>
      </c>
      <c r="AS837" s="222" t="s">
        <v>3454</v>
      </c>
      <c r="AT837" s="222">
        <v>422680</v>
      </c>
    </row>
    <row r="838" spans="1:46">
      <c r="A838" s="222">
        <v>422684</v>
      </c>
      <c r="B838" s="222" t="s">
        <v>470</v>
      </c>
      <c r="L838" s="222" t="s">
        <v>165</v>
      </c>
      <c r="M838" s="222" t="s">
        <v>164</v>
      </c>
      <c r="N838" s="222" t="s">
        <v>166</v>
      </c>
      <c r="O838" s="222" t="s">
        <v>166</v>
      </c>
      <c r="S838" s="222" t="s">
        <v>166</v>
      </c>
      <c r="T838" s="222" t="s">
        <v>165</v>
      </c>
      <c r="U838" s="222" t="s">
        <v>165</v>
      </c>
      <c r="V838" s="222" t="s">
        <v>165</v>
      </c>
      <c r="W838" s="222" t="s">
        <v>165</v>
      </c>
      <c r="X838" s="222" t="s">
        <v>165</v>
      </c>
      <c r="AS838" s="222" t="s">
        <v>3454</v>
      </c>
      <c r="AT838" s="222">
        <v>422684</v>
      </c>
    </row>
    <row r="839" spans="1:46">
      <c r="A839" s="222">
        <v>422689</v>
      </c>
      <c r="B839" s="222" t="s">
        <v>470</v>
      </c>
      <c r="I839" s="222" t="s">
        <v>165</v>
      </c>
      <c r="J839" s="222" t="s">
        <v>166</v>
      </c>
      <c r="L839" s="222" t="s">
        <v>165</v>
      </c>
      <c r="M839" s="222" t="s">
        <v>165</v>
      </c>
      <c r="N839" s="222" t="s">
        <v>165</v>
      </c>
      <c r="O839" s="222" t="s">
        <v>165</v>
      </c>
      <c r="P839" s="222" t="s">
        <v>165</v>
      </c>
      <c r="Q839" s="222" t="s">
        <v>165</v>
      </c>
      <c r="R839" s="222" t="s">
        <v>165</v>
      </c>
      <c r="S839" s="222" t="s">
        <v>165</v>
      </c>
      <c r="T839" s="222" t="s">
        <v>165</v>
      </c>
      <c r="U839" s="222" t="s">
        <v>165</v>
      </c>
      <c r="V839" s="222" t="s">
        <v>165</v>
      </c>
      <c r="W839" s="222" t="s">
        <v>165</v>
      </c>
      <c r="X839" s="222" t="s">
        <v>165</v>
      </c>
      <c r="AS839" s="222" t="s">
        <v>3454</v>
      </c>
      <c r="AT839" s="222">
        <v>422689</v>
      </c>
    </row>
    <row r="840" spans="1:46">
      <c r="A840" s="222">
        <v>422690</v>
      </c>
      <c r="B840" s="222" t="s">
        <v>361</v>
      </c>
      <c r="G840" s="222" t="s">
        <v>164</v>
      </c>
      <c r="J840" s="222" t="s">
        <v>164</v>
      </c>
      <c r="K840" s="222" t="s">
        <v>165</v>
      </c>
      <c r="L840" s="222" t="s">
        <v>165</v>
      </c>
      <c r="N840" s="222" t="s">
        <v>165</v>
      </c>
      <c r="O840" s="222" t="s">
        <v>165</v>
      </c>
      <c r="P840" s="222" t="s">
        <v>165</v>
      </c>
      <c r="Q840" s="222" t="s">
        <v>165</v>
      </c>
      <c r="R840" s="222" t="s">
        <v>165</v>
      </c>
      <c r="S840" s="222" t="s">
        <v>165</v>
      </c>
      <c r="AS840" s="222" t="s">
        <v>3454</v>
      </c>
      <c r="AT840" s="222">
        <v>422690</v>
      </c>
    </row>
    <row r="841" spans="1:46">
      <c r="A841" s="222">
        <v>422695</v>
      </c>
      <c r="B841" s="222" t="s">
        <v>470</v>
      </c>
      <c r="E841" s="222" t="s">
        <v>164</v>
      </c>
      <c r="H841" s="222" t="s">
        <v>166</v>
      </c>
      <c r="K841" s="222" t="s">
        <v>164</v>
      </c>
      <c r="L841" s="222" t="s">
        <v>166</v>
      </c>
      <c r="O841" s="222" t="s">
        <v>166</v>
      </c>
      <c r="Q841" s="222" t="s">
        <v>166</v>
      </c>
      <c r="R841" s="222" t="s">
        <v>165</v>
      </c>
      <c r="S841" s="222" t="s">
        <v>165</v>
      </c>
      <c r="W841" s="222" t="s">
        <v>166</v>
      </c>
      <c r="AS841" s="222" t="s">
        <v>3454</v>
      </c>
      <c r="AT841" s="222">
        <v>422695</v>
      </c>
    </row>
    <row r="842" spans="1:46">
      <c r="A842" s="222">
        <v>422700</v>
      </c>
      <c r="B842" s="222" t="s">
        <v>470</v>
      </c>
      <c r="E842" s="222" t="s">
        <v>164</v>
      </c>
      <c r="H842" s="222" t="s">
        <v>164</v>
      </c>
      <c r="Q842" s="222" t="s">
        <v>165</v>
      </c>
      <c r="S842" s="222" t="s">
        <v>166</v>
      </c>
      <c r="T842" s="222" t="s">
        <v>165</v>
      </c>
      <c r="U842" s="222" t="s">
        <v>165</v>
      </c>
      <c r="V842" s="222" t="s">
        <v>165</v>
      </c>
      <c r="W842" s="222" t="s">
        <v>165</v>
      </c>
      <c r="X842" s="222" t="s">
        <v>165</v>
      </c>
      <c r="AS842" s="222" t="s">
        <v>3454</v>
      </c>
      <c r="AT842" s="222">
        <v>422700</v>
      </c>
    </row>
    <row r="843" spans="1:46">
      <c r="A843" s="222">
        <v>422701</v>
      </c>
      <c r="B843" s="222" t="s">
        <v>361</v>
      </c>
      <c r="E843" s="222" t="s">
        <v>164</v>
      </c>
      <c r="G843" s="222" t="s">
        <v>166</v>
      </c>
      <c r="L843" s="222" t="s">
        <v>166</v>
      </c>
      <c r="M843" s="222" t="s">
        <v>164</v>
      </c>
      <c r="N843" s="222" t="s">
        <v>165</v>
      </c>
      <c r="O843" s="222" t="s">
        <v>165</v>
      </c>
      <c r="P843" s="222" t="s">
        <v>165</v>
      </c>
      <c r="Q843" s="222" t="s">
        <v>165</v>
      </c>
      <c r="R843" s="222" t="s">
        <v>165</v>
      </c>
      <c r="S843" s="222" t="s">
        <v>165</v>
      </c>
      <c r="AS843" s="222" t="s">
        <v>3454</v>
      </c>
      <c r="AT843" s="222">
        <v>422701</v>
      </c>
    </row>
    <row r="844" spans="1:46">
      <c r="A844" s="222">
        <v>422703</v>
      </c>
      <c r="B844" s="222" t="s">
        <v>470</v>
      </c>
      <c r="E844" s="222" t="s">
        <v>164</v>
      </c>
      <c r="G844" s="222" t="s">
        <v>164</v>
      </c>
      <c r="H844" s="222" t="s">
        <v>165</v>
      </c>
      <c r="O844" s="222" t="s">
        <v>164</v>
      </c>
      <c r="S844" s="222" t="s">
        <v>165</v>
      </c>
      <c r="T844" s="222" t="s">
        <v>165</v>
      </c>
      <c r="U844" s="222" t="s">
        <v>165</v>
      </c>
      <c r="V844" s="222" t="s">
        <v>165</v>
      </c>
      <c r="W844" s="222" t="s">
        <v>165</v>
      </c>
      <c r="X844" s="222" t="s">
        <v>165</v>
      </c>
      <c r="AS844" s="222" t="s">
        <v>3454</v>
      </c>
      <c r="AT844" s="222">
        <v>422703</v>
      </c>
    </row>
    <row r="845" spans="1:46">
      <c r="A845" s="222">
        <v>422704</v>
      </c>
      <c r="B845" s="222" t="s">
        <v>470</v>
      </c>
      <c r="F845" s="222" t="s">
        <v>164</v>
      </c>
      <c r="J845" s="222" t="s">
        <v>165</v>
      </c>
      <c r="L845" s="222" t="s">
        <v>165</v>
      </c>
      <c r="N845" s="222" t="s">
        <v>165</v>
      </c>
      <c r="Q845" s="222" t="s">
        <v>166</v>
      </c>
      <c r="R845" s="222" t="s">
        <v>166</v>
      </c>
      <c r="S845" s="222" t="s">
        <v>166</v>
      </c>
      <c r="T845" s="222" t="s">
        <v>165</v>
      </c>
      <c r="U845" s="222" t="s">
        <v>165</v>
      </c>
      <c r="V845" s="222" t="s">
        <v>165</v>
      </c>
      <c r="W845" s="222" t="s">
        <v>165</v>
      </c>
      <c r="X845" s="222" t="s">
        <v>165</v>
      </c>
      <c r="AS845" s="222" t="s">
        <v>3454</v>
      </c>
      <c r="AT845" s="222">
        <v>422704</v>
      </c>
    </row>
    <row r="846" spans="1:46">
      <c r="A846" s="222">
        <v>422705</v>
      </c>
      <c r="B846" s="222" t="s">
        <v>470</v>
      </c>
      <c r="P846" s="222" t="s">
        <v>165</v>
      </c>
      <c r="R846" s="222" t="s">
        <v>165</v>
      </c>
      <c r="S846" s="222" t="s">
        <v>165</v>
      </c>
      <c r="V846" s="222" t="s">
        <v>165</v>
      </c>
      <c r="W846" s="222" t="s">
        <v>165</v>
      </c>
      <c r="AS846" s="222" t="s">
        <v>3454</v>
      </c>
      <c r="AT846" s="222">
        <v>422705</v>
      </c>
    </row>
    <row r="847" spans="1:46">
      <c r="A847" s="222">
        <v>422713</v>
      </c>
      <c r="B847" s="222" t="s">
        <v>470</v>
      </c>
      <c r="F847" s="222" t="s">
        <v>166</v>
      </c>
      <c r="J847" s="222" t="s">
        <v>165</v>
      </c>
      <c r="L847" s="222" t="s">
        <v>165</v>
      </c>
      <c r="M847" s="222" t="s">
        <v>166</v>
      </c>
      <c r="O847" s="222" t="s">
        <v>165</v>
      </c>
      <c r="P847" s="222" t="s">
        <v>165</v>
      </c>
      <c r="Q847" s="222" t="s">
        <v>165</v>
      </c>
      <c r="R847" s="222" t="s">
        <v>165</v>
      </c>
      <c r="T847" s="222" t="s">
        <v>165</v>
      </c>
      <c r="U847" s="222" t="s">
        <v>165</v>
      </c>
      <c r="V847" s="222" t="s">
        <v>165</v>
      </c>
      <c r="W847" s="222" t="s">
        <v>165</v>
      </c>
      <c r="AS847" s="222" t="s">
        <v>3454</v>
      </c>
      <c r="AT847" s="222">
        <v>422713</v>
      </c>
    </row>
    <row r="848" spans="1:46">
      <c r="A848" s="222">
        <v>422715</v>
      </c>
      <c r="B848" s="222" t="s">
        <v>470</v>
      </c>
      <c r="D848" s="222" t="s">
        <v>164</v>
      </c>
      <c r="E848" s="222" t="s">
        <v>164</v>
      </c>
      <c r="K848" s="222" t="s">
        <v>166</v>
      </c>
      <c r="L848" s="222" t="s">
        <v>166</v>
      </c>
      <c r="N848" s="222" t="s">
        <v>164</v>
      </c>
      <c r="O848" s="222" t="s">
        <v>164</v>
      </c>
      <c r="P848" s="222" t="s">
        <v>166</v>
      </c>
      <c r="Q848" s="222" t="s">
        <v>166</v>
      </c>
      <c r="R848" s="222" t="s">
        <v>165</v>
      </c>
      <c r="S848" s="222" t="s">
        <v>165</v>
      </c>
      <c r="T848" s="222" t="s">
        <v>166</v>
      </c>
      <c r="U848" s="222" t="s">
        <v>166</v>
      </c>
      <c r="V848" s="222" t="s">
        <v>166</v>
      </c>
      <c r="W848" s="222" t="s">
        <v>166</v>
      </c>
      <c r="X848" s="222" t="s">
        <v>166</v>
      </c>
      <c r="AS848" s="222" t="s">
        <v>3454</v>
      </c>
      <c r="AT848" s="222">
        <v>422715</v>
      </c>
    </row>
    <row r="849" spans="1:46">
      <c r="A849" s="222">
        <v>422717</v>
      </c>
      <c r="B849" s="222" t="s">
        <v>470</v>
      </c>
      <c r="C849" s="222" t="s">
        <v>164</v>
      </c>
      <c r="F849" s="222" t="s">
        <v>164</v>
      </c>
      <c r="Q849" s="222" t="s">
        <v>166</v>
      </c>
      <c r="T849" s="222" t="s">
        <v>166</v>
      </c>
      <c r="X849" s="222" t="s">
        <v>166</v>
      </c>
      <c r="AS849" s="222" t="s">
        <v>3454</v>
      </c>
      <c r="AT849" s="222">
        <v>422717</v>
      </c>
    </row>
    <row r="850" spans="1:46">
      <c r="A850" s="222">
        <v>422721</v>
      </c>
      <c r="B850" s="222" t="s">
        <v>470</v>
      </c>
      <c r="F850" s="222" t="s">
        <v>166</v>
      </c>
      <c r="I850" s="222" t="s">
        <v>165</v>
      </c>
      <c r="L850" s="222" t="s">
        <v>165</v>
      </c>
      <c r="N850" s="222" t="s">
        <v>165</v>
      </c>
      <c r="O850" s="222" t="s">
        <v>165</v>
      </c>
      <c r="P850" s="222" t="s">
        <v>165</v>
      </c>
      <c r="Q850" s="222" t="s">
        <v>165</v>
      </c>
      <c r="R850" s="222" t="s">
        <v>165</v>
      </c>
      <c r="S850" s="222" t="s">
        <v>165</v>
      </c>
      <c r="T850" s="222" t="s">
        <v>165</v>
      </c>
      <c r="U850" s="222" t="s">
        <v>165</v>
      </c>
      <c r="V850" s="222" t="s">
        <v>165</v>
      </c>
      <c r="W850" s="222" t="s">
        <v>165</v>
      </c>
      <c r="X850" s="222" t="s">
        <v>165</v>
      </c>
      <c r="AS850" s="222" t="s">
        <v>3454</v>
      </c>
      <c r="AT850" s="222">
        <v>422721</v>
      </c>
    </row>
    <row r="851" spans="1:46">
      <c r="A851" s="222">
        <v>422724</v>
      </c>
      <c r="B851" s="222" t="s">
        <v>470</v>
      </c>
      <c r="E851" s="222" t="s">
        <v>165</v>
      </c>
      <c r="K851" s="222" t="s">
        <v>166</v>
      </c>
      <c r="L851" s="222" t="s">
        <v>166</v>
      </c>
      <c r="O851" s="222" t="s">
        <v>164</v>
      </c>
      <c r="R851" s="222" t="s">
        <v>165</v>
      </c>
      <c r="V851" s="222" t="s">
        <v>166</v>
      </c>
      <c r="AS851" s="222" t="s">
        <v>3454</v>
      </c>
      <c r="AT851" s="222">
        <v>422724</v>
      </c>
    </row>
    <row r="852" spans="1:46">
      <c r="A852" s="222">
        <v>422725</v>
      </c>
      <c r="B852" s="222" t="s">
        <v>470</v>
      </c>
      <c r="I852" s="222" t="s">
        <v>165</v>
      </c>
      <c r="L852" s="222" t="s">
        <v>165</v>
      </c>
      <c r="Q852" s="222" t="s">
        <v>166</v>
      </c>
      <c r="R852" s="222" t="s">
        <v>165</v>
      </c>
      <c r="T852" s="222" t="s">
        <v>165</v>
      </c>
      <c r="U852" s="222" t="s">
        <v>165</v>
      </c>
      <c r="V852" s="222" t="s">
        <v>165</v>
      </c>
      <c r="W852" s="222" t="s">
        <v>165</v>
      </c>
      <c r="X852" s="222" t="s">
        <v>165</v>
      </c>
      <c r="AS852" s="222" t="s">
        <v>3454</v>
      </c>
      <c r="AT852" s="222">
        <v>422725</v>
      </c>
    </row>
    <row r="853" spans="1:46">
      <c r="A853" s="222">
        <v>422726</v>
      </c>
      <c r="B853" s="222" t="s">
        <v>361</v>
      </c>
      <c r="H853" s="222" t="s">
        <v>165</v>
      </c>
      <c r="K853" s="222" t="s">
        <v>164</v>
      </c>
      <c r="L853" s="222" t="s">
        <v>166</v>
      </c>
      <c r="N853" s="222" t="s">
        <v>165</v>
      </c>
      <c r="O853" s="222" t="s">
        <v>165</v>
      </c>
      <c r="P853" s="222" t="s">
        <v>165</v>
      </c>
      <c r="Q853" s="222" t="s">
        <v>165</v>
      </c>
      <c r="R853" s="222" t="s">
        <v>165</v>
      </c>
      <c r="S853" s="222" t="s">
        <v>165</v>
      </c>
      <c r="AS853" s="222" t="s">
        <v>3454</v>
      </c>
      <c r="AT853" s="222">
        <v>422726</v>
      </c>
    </row>
    <row r="854" spans="1:46">
      <c r="A854" s="222">
        <v>422728</v>
      </c>
      <c r="B854" s="222" t="s">
        <v>470</v>
      </c>
      <c r="H854" s="222" t="s">
        <v>165</v>
      </c>
      <c r="J854" s="222" t="s">
        <v>165</v>
      </c>
      <c r="K854" s="222" t="s">
        <v>165</v>
      </c>
      <c r="O854" s="222" t="s">
        <v>166</v>
      </c>
      <c r="R854" s="222" t="s">
        <v>165</v>
      </c>
      <c r="S854" s="222" t="s">
        <v>166</v>
      </c>
      <c r="T854" s="222" t="s">
        <v>165</v>
      </c>
      <c r="U854" s="222" t="s">
        <v>165</v>
      </c>
      <c r="W854" s="222" t="s">
        <v>165</v>
      </c>
      <c r="AS854" s="222" t="s">
        <v>3454</v>
      </c>
      <c r="AT854" s="222">
        <v>422728</v>
      </c>
    </row>
    <row r="855" spans="1:46">
      <c r="A855" s="222">
        <v>422736</v>
      </c>
      <c r="B855" s="222" t="s">
        <v>470</v>
      </c>
      <c r="F855" s="222" t="s">
        <v>164</v>
      </c>
      <c r="H855" s="222" t="s">
        <v>166</v>
      </c>
      <c r="K855" s="222" t="s">
        <v>166</v>
      </c>
      <c r="O855" s="222" t="s">
        <v>166</v>
      </c>
      <c r="R855" s="222" t="s">
        <v>165</v>
      </c>
      <c r="S855" s="222" t="s">
        <v>165</v>
      </c>
      <c r="T855" s="222" t="s">
        <v>165</v>
      </c>
      <c r="U855" s="222" t="s">
        <v>165</v>
      </c>
      <c r="W855" s="222" t="s">
        <v>165</v>
      </c>
      <c r="AS855" s="222" t="s">
        <v>3454</v>
      </c>
      <c r="AT855" s="222">
        <v>422736</v>
      </c>
    </row>
    <row r="856" spans="1:46">
      <c r="A856" s="222">
        <v>422737</v>
      </c>
      <c r="B856" s="222" t="s">
        <v>470</v>
      </c>
      <c r="D856" s="222" t="s">
        <v>164</v>
      </c>
      <c r="J856" s="222" t="s">
        <v>166</v>
      </c>
      <c r="L856" s="222" t="s">
        <v>165</v>
      </c>
      <c r="N856" s="222" t="s">
        <v>166</v>
      </c>
      <c r="Q856" s="222" t="s">
        <v>165</v>
      </c>
      <c r="R856" s="222" t="s">
        <v>165</v>
      </c>
      <c r="S856" s="222" t="s">
        <v>166</v>
      </c>
      <c r="T856" s="222" t="s">
        <v>165</v>
      </c>
      <c r="U856" s="222" t="s">
        <v>165</v>
      </c>
      <c r="V856" s="222" t="s">
        <v>165</v>
      </c>
      <c r="W856" s="222" t="s">
        <v>165</v>
      </c>
      <c r="X856" s="222" t="s">
        <v>165</v>
      </c>
      <c r="AS856" s="222" t="s">
        <v>3454</v>
      </c>
      <c r="AT856" s="222">
        <v>422737</v>
      </c>
    </row>
    <row r="857" spans="1:46">
      <c r="A857" s="222">
        <v>422739</v>
      </c>
      <c r="B857" s="222" t="s">
        <v>470</v>
      </c>
      <c r="N857" s="222" t="s">
        <v>166</v>
      </c>
      <c r="Q857" s="222" t="s">
        <v>165</v>
      </c>
      <c r="R857" s="222" t="s">
        <v>165</v>
      </c>
      <c r="T857" s="222" t="s">
        <v>165</v>
      </c>
      <c r="W857" s="222" t="s">
        <v>165</v>
      </c>
      <c r="AS857" s="222" t="s">
        <v>3454</v>
      </c>
      <c r="AT857" s="222">
        <v>422739</v>
      </c>
    </row>
    <row r="858" spans="1:46">
      <c r="A858" s="222">
        <v>422741</v>
      </c>
      <c r="B858" s="222" t="s">
        <v>470</v>
      </c>
      <c r="G858" s="222" t="s">
        <v>164</v>
      </c>
      <c r="I858" s="222" t="s">
        <v>164</v>
      </c>
      <c r="L858" s="222" t="s">
        <v>166</v>
      </c>
      <c r="N858" s="222" t="s">
        <v>165</v>
      </c>
      <c r="O858" s="222" t="s">
        <v>166</v>
      </c>
      <c r="P858" s="222" t="s">
        <v>165</v>
      </c>
      <c r="Q858" s="222" t="s">
        <v>166</v>
      </c>
      <c r="R858" s="222" t="s">
        <v>165</v>
      </c>
      <c r="S858" s="222" t="s">
        <v>166</v>
      </c>
      <c r="T858" s="222" t="s">
        <v>165</v>
      </c>
      <c r="U858" s="222" t="s">
        <v>165</v>
      </c>
      <c r="V858" s="222" t="s">
        <v>165</v>
      </c>
      <c r="W858" s="222" t="s">
        <v>165</v>
      </c>
      <c r="X858" s="222" t="s">
        <v>165</v>
      </c>
      <c r="AS858" s="222" t="s">
        <v>3454</v>
      </c>
      <c r="AT858" s="222">
        <v>422741</v>
      </c>
    </row>
    <row r="859" spans="1:46">
      <c r="A859" s="222">
        <v>422742</v>
      </c>
      <c r="B859" s="222" t="s">
        <v>470</v>
      </c>
      <c r="N859" s="222" t="s">
        <v>166</v>
      </c>
      <c r="Q859" s="222" t="s">
        <v>165</v>
      </c>
      <c r="R859" s="222" t="s">
        <v>165</v>
      </c>
      <c r="T859" s="222" t="s">
        <v>165</v>
      </c>
      <c r="U859" s="222" t="s">
        <v>165</v>
      </c>
      <c r="V859" s="222" t="s">
        <v>165</v>
      </c>
      <c r="W859" s="222" t="s">
        <v>165</v>
      </c>
      <c r="X859" s="222" t="s">
        <v>165</v>
      </c>
      <c r="AS859" s="222" t="s">
        <v>3454</v>
      </c>
      <c r="AT859" s="222">
        <v>422742</v>
      </c>
    </row>
    <row r="860" spans="1:46">
      <c r="A860" s="222">
        <v>422748</v>
      </c>
      <c r="B860" s="222" t="s">
        <v>470</v>
      </c>
      <c r="H860" s="222" t="s">
        <v>164</v>
      </c>
      <c r="L860" s="222" t="s">
        <v>165</v>
      </c>
      <c r="N860" s="222" t="s">
        <v>166</v>
      </c>
      <c r="R860" s="222" t="s">
        <v>165</v>
      </c>
      <c r="S860" s="222" t="s">
        <v>165</v>
      </c>
      <c r="T860" s="222" t="s">
        <v>165</v>
      </c>
      <c r="U860" s="222" t="s">
        <v>165</v>
      </c>
      <c r="V860" s="222" t="s">
        <v>165</v>
      </c>
      <c r="W860" s="222" t="s">
        <v>165</v>
      </c>
      <c r="X860" s="222" t="s">
        <v>165</v>
      </c>
      <c r="AS860" s="222" t="s">
        <v>3454</v>
      </c>
      <c r="AT860" s="222">
        <v>422748</v>
      </c>
    </row>
    <row r="861" spans="1:46">
      <c r="A861" s="222">
        <v>422749</v>
      </c>
      <c r="B861" s="222" t="s">
        <v>470</v>
      </c>
      <c r="K861" s="222" t="s">
        <v>165</v>
      </c>
      <c r="L861" s="222" t="s">
        <v>166</v>
      </c>
      <c r="O861" s="222" t="s">
        <v>164</v>
      </c>
      <c r="P861" s="222" t="s">
        <v>165</v>
      </c>
      <c r="Q861" s="222" t="s">
        <v>164</v>
      </c>
      <c r="R861" s="222" t="s">
        <v>165</v>
      </c>
      <c r="U861" s="222" t="s">
        <v>165</v>
      </c>
      <c r="W861" s="222" t="s">
        <v>166</v>
      </c>
      <c r="AS861" s="222" t="s">
        <v>3454</v>
      </c>
      <c r="AT861" s="222">
        <v>422749</v>
      </c>
    </row>
    <row r="862" spans="1:46">
      <c r="A862" s="222">
        <v>422750</v>
      </c>
      <c r="B862" s="222" t="s">
        <v>470</v>
      </c>
      <c r="E862" s="222" t="s">
        <v>164</v>
      </c>
      <c r="K862" s="222" t="s">
        <v>165</v>
      </c>
      <c r="L862" s="222" t="s">
        <v>165</v>
      </c>
      <c r="N862" s="222" t="s">
        <v>166</v>
      </c>
      <c r="P862" s="222" t="s">
        <v>165</v>
      </c>
      <c r="Q862" s="222" t="s">
        <v>166</v>
      </c>
      <c r="R862" s="222" t="s">
        <v>165</v>
      </c>
      <c r="T862" s="222" t="s">
        <v>165</v>
      </c>
      <c r="U862" s="222" t="s">
        <v>165</v>
      </c>
      <c r="V862" s="222" t="s">
        <v>165</v>
      </c>
      <c r="W862" s="222" t="s">
        <v>165</v>
      </c>
      <c r="AS862" s="222" t="s">
        <v>3454</v>
      </c>
      <c r="AT862" s="222">
        <v>422750</v>
      </c>
    </row>
    <row r="863" spans="1:46">
      <c r="A863" s="222">
        <v>422751</v>
      </c>
      <c r="B863" s="222" t="s">
        <v>470</v>
      </c>
      <c r="G863" s="222" t="s">
        <v>165</v>
      </c>
      <c r="L863" s="222" t="s">
        <v>165</v>
      </c>
      <c r="P863" s="222" t="s">
        <v>165</v>
      </c>
      <c r="Q863" s="222" t="s">
        <v>166</v>
      </c>
      <c r="T863" s="222" t="s">
        <v>165</v>
      </c>
      <c r="U863" s="222" t="s">
        <v>165</v>
      </c>
      <c r="V863" s="222" t="s">
        <v>165</v>
      </c>
      <c r="W863" s="222" t="s">
        <v>165</v>
      </c>
      <c r="X863" s="222" t="s">
        <v>165</v>
      </c>
      <c r="AS863" s="222" t="s">
        <v>3454</v>
      </c>
      <c r="AT863" s="222">
        <v>422751</v>
      </c>
    </row>
    <row r="864" spans="1:46">
      <c r="A864" s="222">
        <v>422752</v>
      </c>
      <c r="B864" s="222" t="s">
        <v>470</v>
      </c>
      <c r="I864" s="222" t="s">
        <v>165</v>
      </c>
      <c r="L864" s="222" t="s">
        <v>166</v>
      </c>
      <c r="N864" s="222" t="s">
        <v>165</v>
      </c>
      <c r="O864" s="222" t="s">
        <v>165</v>
      </c>
      <c r="P864" s="222" t="s">
        <v>165</v>
      </c>
      <c r="R864" s="222" t="s">
        <v>165</v>
      </c>
      <c r="S864" s="222" t="s">
        <v>165</v>
      </c>
      <c r="T864" s="222" t="s">
        <v>165</v>
      </c>
      <c r="V864" s="222" t="s">
        <v>165</v>
      </c>
      <c r="X864" s="222" t="s">
        <v>165</v>
      </c>
      <c r="AS864" s="222" t="s">
        <v>3454</v>
      </c>
      <c r="AT864" s="222">
        <v>422752</v>
      </c>
    </row>
    <row r="865" spans="1:46">
      <c r="A865" s="222">
        <v>422753</v>
      </c>
      <c r="B865" s="222" t="s">
        <v>361</v>
      </c>
      <c r="E865" s="222" t="s">
        <v>164</v>
      </c>
      <c r="G865" s="222" t="s">
        <v>164</v>
      </c>
      <c r="K865" s="222" t="s">
        <v>164</v>
      </c>
      <c r="L865" s="222" t="s">
        <v>164</v>
      </c>
      <c r="N865" s="222" t="s">
        <v>165</v>
      </c>
      <c r="O865" s="222" t="s">
        <v>165</v>
      </c>
      <c r="P865" s="222" t="s">
        <v>165</v>
      </c>
      <c r="Q865" s="222" t="s">
        <v>165</v>
      </c>
      <c r="R865" s="222" t="s">
        <v>165</v>
      </c>
      <c r="S865" s="222" t="s">
        <v>165</v>
      </c>
      <c r="AS865" s="222" t="s">
        <v>3454</v>
      </c>
      <c r="AT865" s="222">
        <v>422753</v>
      </c>
    </row>
    <row r="866" spans="1:46">
      <c r="A866" s="222">
        <v>422756</v>
      </c>
      <c r="B866" s="222" t="s">
        <v>470</v>
      </c>
      <c r="L866" s="222" t="s">
        <v>164</v>
      </c>
      <c r="R866" s="222" t="s">
        <v>165</v>
      </c>
      <c r="T866" s="222" t="s">
        <v>165</v>
      </c>
      <c r="U866" s="222" t="s">
        <v>165</v>
      </c>
      <c r="V866" s="222" t="s">
        <v>165</v>
      </c>
      <c r="W866" s="222" t="s">
        <v>165</v>
      </c>
      <c r="X866" s="222" t="s">
        <v>165</v>
      </c>
      <c r="AS866" s="222" t="s">
        <v>3454</v>
      </c>
      <c r="AT866" s="222">
        <v>422756</v>
      </c>
    </row>
    <row r="867" spans="1:46">
      <c r="A867" s="222">
        <v>422760</v>
      </c>
      <c r="B867" s="222" t="s">
        <v>470</v>
      </c>
      <c r="H867" s="222" t="s">
        <v>164</v>
      </c>
      <c r="I867" s="222" t="s">
        <v>166</v>
      </c>
      <c r="J867" s="222" t="s">
        <v>164</v>
      </c>
      <c r="L867" s="222" t="s">
        <v>165</v>
      </c>
      <c r="N867" s="222" t="s">
        <v>165</v>
      </c>
      <c r="O867" s="222" t="s">
        <v>166</v>
      </c>
      <c r="P867" s="222" t="s">
        <v>166</v>
      </c>
      <c r="Q867" s="222" t="s">
        <v>166</v>
      </c>
      <c r="R867" s="222" t="s">
        <v>165</v>
      </c>
      <c r="S867" s="222" t="s">
        <v>165</v>
      </c>
      <c r="T867" s="222" t="s">
        <v>165</v>
      </c>
      <c r="U867" s="222" t="s">
        <v>165</v>
      </c>
      <c r="V867" s="222" t="s">
        <v>165</v>
      </c>
      <c r="W867" s="222" t="s">
        <v>165</v>
      </c>
      <c r="X867" s="222" t="s">
        <v>165</v>
      </c>
      <c r="AS867" s="222" t="s">
        <v>3454</v>
      </c>
      <c r="AT867" s="222">
        <v>422760</v>
      </c>
    </row>
    <row r="868" spans="1:46">
      <c r="A868" s="222">
        <v>422761</v>
      </c>
      <c r="B868" s="222" t="s">
        <v>470</v>
      </c>
      <c r="D868" s="222" t="s">
        <v>164</v>
      </c>
      <c r="I868" s="222" t="s">
        <v>164</v>
      </c>
      <c r="K868" s="222" t="s">
        <v>164</v>
      </c>
      <c r="L868" s="222" t="s">
        <v>166</v>
      </c>
      <c r="N868" s="222" t="s">
        <v>166</v>
      </c>
      <c r="Q868" s="222" t="s">
        <v>166</v>
      </c>
      <c r="S868" s="222" t="s">
        <v>165</v>
      </c>
      <c r="T868" s="222" t="s">
        <v>165</v>
      </c>
      <c r="U868" s="222" t="s">
        <v>165</v>
      </c>
      <c r="V868" s="222" t="s">
        <v>165</v>
      </c>
      <c r="W868" s="222" t="s">
        <v>165</v>
      </c>
      <c r="X868" s="222" t="s">
        <v>165</v>
      </c>
      <c r="AS868" s="222" t="s">
        <v>3454</v>
      </c>
      <c r="AT868" s="222">
        <v>422761</v>
      </c>
    </row>
    <row r="869" spans="1:46">
      <c r="A869" s="222">
        <v>422763</v>
      </c>
      <c r="B869" s="222" t="s">
        <v>470</v>
      </c>
      <c r="L869" s="222" t="s">
        <v>165</v>
      </c>
      <c r="Q869" s="222" t="s">
        <v>165</v>
      </c>
      <c r="R869" s="222" t="s">
        <v>165</v>
      </c>
      <c r="T869" s="222" t="s">
        <v>165</v>
      </c>
      <c r="U869" s="222" t="s">
        <v>165</v>
      </c>
      <c r="V869" s="222" t="s">
        <v>165</v>
      </c>
      <c r="W869" s="222" t="s">
        <v>165</v>
      </c>
      <c r="X869" s="222" t="s">
        <v>165</v>
      </c>
      <c r="AS869" s="222" t="s">
        <v>3453</v>
      </c>
      <c r="AT869" s="222">
        <v>422763</v>
      </c>
    </row>
    <row r="870" spans="1:46">
      <c r="A870" s="222">
        <v>422770</v>
      </c>
      <c r="B870" s="222" t="s">
        <v>470</v>
      </c>
      <c r="J870" s="222" t="s">
        <v>165</v>
      </c>
      <c r="M870" s="222" t="s">
        <v>165</v>
      </c>
      <c r="P870" s="222" t="s">
        <v>165</v>
      </c>
      <c r="R870" s="222" t="s">
        <v>165</v>
      </c>
      <c r="U870" s="222" t="s">
        <v>165</v>
      </c>
      <c r="V870" s="222" t="s">
        <v>165</v>
      </c>
      <c r="W870" s="222" t="s">
        <v>165</v>
      </c>
      <c r="X870" s="222" t="s">
        <v>165</v>
      </c>
      <c r="AS870" s="222" t="s">
        <v>3454</v>
      </c>
      <c r="AT870" s="222">
        <v>422770</v>
      </c>
    </row>
    <row r="871" spans="1:46">
      <c r="A871" s="222">
        <v>422772</v>
      </c>
      <c r="B871" s="222" t="s">
        <v>361</v>
      </c>
      <c r="H871" s="222" t="s">
        <v>165</v>
      </c>
      <c r="M871" s="222" t="s">
        <v>166</v>
      </c>
      <c r="N871" s="222" t="s">
        <v>165</v>
      </c>
      <c r="O871" s="222" t="s">
        <v>165</v>
      </c>
      <c r="R871" s="222" t="s">
        <v>165</v>
      </c>
      <c r="S871" s="222" t="s">
        <v>165</v>
      </c>
      <c r="AS871" s="222" t="s">
        <v>3454</v>
      </c>
      <c r="AT871" s="222">
        <v>422772</v>
      </c>
    </row>
    <row r="872" spans="1:46">
      <c r="A872" s="222">
        <v>422773</v>
      </c>
      <c r="B872" s="222" t="s">
        <v>470</v>
      </c>
      <c r="F872" s="222" t="s">
        <v>164</v>
      </c>
      <c r="H872" s="222" t="s">
        <v>164</v>
      </c>
      <c r="K872" s="222" t="s">
        <v>166</v>
      </c>
      <c r="O872" s="222" t="s">
        <v>166</v>
      </c>
      <c r="S872" s="222" t="s">
        <v>165</v>
      </c>
      <c r="T872" s="222" t="s">
        <v>165</v>
      </c>
      <c r="U872" s="222" t="s">
        <v>165</v>
      </c>
      <c r="V872" s="222" t="s">
        <v>165</v>
      </c>
      <c r="W872" s="222" t="s">
        <v>165</v>
      </c>
      <c r="X872" s="222" t="s">
        <v>165</v>
      </c>
      <c r="AS872" s="222" t="s">
        <v>3454</v>
      </c>
      <c r="AT872" s="222">
        <v>422773</v>
      </c>
    </row>
    <row r="873" spans="1:46">
      <c r="A873" s="222">
        <v>422776</v>
      </c>
      <c r="B873" s="222" t="s">
        <v>470</v>
      </c>
      <c r="K873" s="222" t="s">
        <v>164</v>
      </c>
      <c r="L873" s="222" t="s">
        <v>166</v>
      </c>
      <c r="N873" s="222" t="s">
        <v>166</v>
      </c>
      <c r="O873" s="222" t="s">
        <v>166</v>
      </c>
      <c r="Q873" s="222" t="s">
        <v>166</v>
      </c>
      <c r="R873" s="222" t="s">
        <v>165</v>
      </c>
      <c r="S873" s="222" t="s">
        <v>166</v>
      </c>
      <c r="T873" s="222" t="s">
        <v>165</v>
      </c>
      <c r="U873" s="222" t="s">
        <v>165</v>
      </c>
      <c r="V873" s="222" t="s">
        <v>165</v>
      </c>
      <c r="W873" s="222" t="s">
        <v>165</v>
      </c>
      <c r="X873" s="222" t="s">
        <v>165</v>
      </c>
      <c r="AS873" s="222" t="s">
        <v>3454</v>
      </c>
      <c r="AT873" s="222">
        <v>422776</v>
      </c>
    </row>
    <row r="874" spans="1:46">
      <c r="A874" s="222">
        <v>422782</v>
      </c>
      <c r="B874" s="222" t="s">
        <v>361</v>
      </c>
      <c r="H874" s="222" t="s">
        <v>164</v>
      </c>
      <c r="I874" s="222" t="s">
        <v>166</v>
      </c>
      <c r="J874" s="222" t="s">
        <v>165</v>
      </c>
      <c r="L874" s="222" t="s">
        <v>165</v>
      </c>
      <c r="N874" s="222" t="s">
        <v>165</v>
      </c>
      <c r="O874" s="222" t="s">
        <v>165</v>
      </c>
      <c r="P874" s="222" t="s">
        <v>165</v>
      </c>
      <c r="Q874" s="222" t="s">
        <v>165</v>
      </c>
      <c r="R874" s="222" t="s">
        <v>165</v>
      </c>
      <c r="S874" s="222" t="s">
        <v>165</v>
      </c>
      <c r="AS874" s="222" t="s">
        <v>3454</v>
      </c>
      <c r="AT874" s="222">
        <v>422782</v>
      </c>
    </row>
    <row r="875" spans="1:46">
      <c r="A875" s="222">
        <v>422784</v>
      </c>
      <c r="B875" s="222" t="s">
        <v>470</v>
      </c>
      <c r="J875" s="222" t="s">
        <v>164</v>
      </c>
      <c r="Q875" s="222" t="s">
        <v>165</v>
      </c>
      <c r="R875" s="222" t="s">
        <v>165</v>
      </c>
      <c r="S875" s="222" t="s">
        <v>165</v>
      </c>
      <c r="T875" s="222" t="s">
        <v>166</v>
      </c>
      <c r="W875" s="222" t="s">
        <v>166</v>
      </c>
      <c r="AS875" s="222" t="s">
        <v>3454</v>
      </c>
      <c r="AT875" s="222">
        <v>422784</v>
      </c>
    </row>
    <row r="876" spans="1:46">
      <c r="A876" s="222">
        <v>422788</v>
      </c>
      <c r="B876" s="222" t="s">
        <v>470</v>
      </c>
      <c r="L876" s="222" t="s">
        <v>165</v>
      </c>
      <c r="M876" s="222" t="s">
        <v>164</v>
      </c>
      <c r="O876" s="222" t="s">
        <v>166</v>
      </c>
      <c r="U876" s="222" t="s">
        <v>165</v>
      </c>
      <c r="V876" s="222" t="s">
        <v>165</v>
      </c>
      <c r="W876" s="222" t="s">
        <v>165</v>
      </c>
      <c r="AS876" s="222" t="s">
        <v>3454</v>
      </c>
      <c r="AT876" s="222">
        <v>422788</v>
      </c>
    </row>
    <row r="877" spans="1:46">
      <c r="A877" s="222">
        <v>422795</v>
      </c>
      <c r="B877" s="222" t="s">
        <v>361</v>
      </c>
      <c r="E877" s="222" t="s">
        <v>164</v>
      </c>
      <c r="F877" s="222" t="s">
        <v>164</v>
      </c>
      <c r="H877" s="222" t="s">
        <v>166</v>
      </c>
      <c r="K877" s="222" t="s">
        <v>166</v>
      </c>
      <c r="N877" s="222" t="s">
        <v>165</v>
      </c>
      <c r="O877" s="222" t="s">
        <v>165</v>
      </c>
      <c r="R877" s="222" t="s">
        <v>165</v>
      </c>
      <c r="S877" s="222" t="s">
        <v>165</v>
      </c>
      <c r="AS877" s="222" t="s">
        <v>3454</v>
      </c>
      <c r="AT877" s="222">
        <v>422795</v>
      </c>
    </row>
    <row r="878" spans="1:46">
      <c r="A878" s="222">
        <v>422798</v>
      </c>
      <c r="B878" s="222" t="s">
        <v>470</v>
      </c>
      <c r="H878" s="222" t="s">
        <v>164</v>
      </c>
      <c r="L878" s="222" t="s">
        <v>165</v>
      </c>
      <c r="Q878" s="222" t="s">
        <v>164</v>
      </c>
      <c r="R878" s="222" t="s">
        <v>165</v>
      </c>
      <c r="S878" s="222" t="s">
        <v>165</v>
      </c>
      <c r="T878" s="222" t="s">
        <v>166</v>
      </c>
      <c r="V878" s="222" t="s">
        <v>166</v>
      </c>
      <c r="AS878" s="222" t="s">
        <v>3454</v>
      </c>
      <c r="AT878" s="222">
        <v>422798</v>
      </c>
    </row>
    <row r="879" spans="1:46">
      <c r="A879" s="222">
        <v>422801</v>
      </c>
      <c r="B879" s="222" t="s">
        <v>470</v>
      </c>
      <c r="H879" s="222" t="s">
        <v>166</v>
      </c>
      <c r="I879" s="222" t="s">
        <v>165</v>
      </c>
      <c r="L879" s="222" t="s">
        <v>165</v>
      </c>
      <c r="N879" s="222" t="s">
        <v>166</v>
      </c>
      <c r="O879" s="222" t="s">
        <v>166</v>
      </c>
      <c r="P879" s="222" t="s">
        <v>166</v>
      </c>
      <c r="Q879" s="222" t="s">
        <v>165</v>
      </c>
      <c r="R879" s="222" t="s">
        <v>165</v>
      </c>
      <c r="S879" s="222" t="s">
        <v>165</v>
      </c>
      <c r="T879" s="222" t="s">
        <v>165</v>
      </c>
      <c r="U879" s="222" t="s">
        <v>165</v>
      </c>
      <c r="V879" s="222" t="s">
        <v>165</v>
      </c>
      <c r="W879" s="222" t="s">
        <v>165</v>
      </c>
      <c r="AS879" s="222" t="s">
        <v>3453</v>
      </c>
      <c r="AT879" s="222">
        <v>422801</v>
      </c>
    </row>
    <row r="880" spans="1:46">
      <c r="A880" s="222">
        <v>422803</v>
      </c>
      <c r="B880" s="222" t="s">
        <v>361</v>
      </c>
      <c r="J880" s="222" t="s">
        <v>166</v>
      </c>
      <c r="K880" s="222" t="s">
        <v>164</v>
      </c>
      <c r="L880" s="222" t="s">
        <v>166</v>
      </c>
      <c r="M880" s="222" t="s">
        <v>166</v>
      </c>
      <c r="N880" s="222" t="s">
        <v>165</v>
      </c>
      <c r="O880" s="222" t="s">
        <v>165</v>
      </c>
      <c r="P880" s="222" t="s">
        <v>165</v>
      </c>
      <c r="Q880" s="222" t="s">
        <v>165</v>
      </c>
      <c r="R880" s="222" t="s">
        <v>165</v>
      </c>
      <c r="AS880" s="222" t="s">
        <v>3454</v>
      </c>
      <c r="AT880" s="222">
        <v>422803</v>
      </c>
    </row>
    <row r="881" spans="1:46">
      <c r="A881" s="222">
        <v>422805</v>
      </c>
      <c r="B881" s="222" t="s">
        <v>470</v>
      </c>
      <c r="F881" s="222" t="s">
        <v>164</v>
      </c>
      <c r="P881" s="222" t="s">
        <v>165</v>
      </c>
      <c r="Q881" s="222" t="s">
        <v>166</v>
      </c>
      <c r="R881" s="222" t="s">
        <v>165</v>
      </c>
      <c r="T881" s="222" t="s">
        <v>166</v>
      </c>
      <c r="X881" s="222" t="s">
        <v>166</v>
      </c>
      <c r="AS881" s="222" t="s">
        <v>3454</v>
      </c>
      <c r="AT881" s="222">
        <v>422805</v>
      </c>
    </row>
    <row r="882" spans="1:46">
      <c r="A882" s="222">
        <v>422806</v>
      </c>
      <c r="B882" s="222" t="s">
        <v>470</v>
      </c>
      <c r="L882" s="222" t="s">
        <v>166</v>
      </c>
      <c r="N882" s="222" t="s">
        <v>166</v>
      </c>
      <c r="R882" s="222" t="s">
        <v>165</v>
      </c>
      <c r="T882" s="222" t="s">
        <v>165</v>
      </c>
      <c r="U882" s="222" t="s">
        <v>165</v>
      </c>
      <c r="V882" s="222" t="s">
        <v>165</v>
      </c>
      <c r="W882" s="222" t="s">
        <v>165</v>
      </c>
      <c r="X882" s="222" t="s">
        <v>165</v>
      </c>
      <c r="AS882" s="222" t="s">
        <v>3454</v>
      </c>
      <c r="AT882" s="222">
        <v>422806</v>
      </c>
    </row>
    <row r="883" spans="1:46">
      <c r="A883" s="222">
        <v>422808</v>
      </c>
      <c r="B883" s="222" t="s">
        <v>470</v>
      </c>
      <c r="K883" s="222" t="s">
        <v>164</v>
      </c>
      <c r="L883" s="222" t="s">
        <v>165</v>
      </c>
      <c r="R883" s="222" t="s">
        <v>165</v>
      </c>
      <c r="S883" s="222" t="s">
        <v>165</v>
      </c>
      <c r="T883" s="222" t="s">
        <v>166</v>
      </c>
      <c r="V883" s="222" t="s">
        <v>166</v>
      </c>
      <c r="AS883" s="222" t="s">
        <v>3454</v>
      </c>
      <c r="AT883" s="222">
        <v>422808</v>
      </c>
    </row>
    <row r="884" spans="1:46">
      <c r="A884" s="222">
        <v>422809</v>
      </c>
      <c r="B884" s="222" t="s">
        <v>470</v>
      </c>
      <c r="H884" s="222" t="s">
        <v>164</v>
      </c>
      <c r="N884" s="222" t="s">
        <v>164</v>
      </c>
      <c r="Q884" s="222" t="s">
        <v>165</v>
      </c>
      <c r="S884" s="222" t="s">
        <v>166</v>
      </c>
      <c r="V884" s="222" t="s">
        <v>165</v>
      </c>
      <c r="W884" s="222" t="s">
        <v>165</v>
      </c>
      <c r="AS884" s="222" t="s">
        <v>3454</v>
      </c>
      <c r="AT884" s="222">
        <v>422809</v>
      </c>
    </row>
    <row r="885" spans="1:46">
      <c r="A885" s="222">
        <v>422811</v>
      </c>
      <c r="B885" s="222" t="s">
        <v>470</v>
      </c>
      <c r="F885" s="222" t="s">
        <v>165</v>
      </c>
      <c r="J885" s="222" t="s">
        <v>164</v>
      </c>
      <c r="K885" s="222" t="s">
        <v>166</v>
      </c>
      <c r="N885" s="222" t="s">
        <v>164</v>
      </c>
      <c r="R885" s="222" t="s">
        <v>165</v>
      </c>
      <c r="T885" s="222" t="s">
        <v>165</v>
      </c>
      <c r="U885" s="222" t="s">
        <v>165</v>
      </c>
      <c r="W885" s="222" t="s">
        <v>166</v>
      </c>
      <c r="AS885" s="222" t="s">
        <v>3454</v>
      </c>
      <c r="AT885" s="222">
        <v>422811</v>
      </c>
    </row>
    <row r="886" spans="1:46">
      <c r="A886" s="222">
        <v>422812</v>
      </c>
      <c r="B886" s="222" t="s">
        <v>470</v>
      </c>
      <c r="F886" s="222" t="s">
        <v>166</v>
      </c>
      <c r="G886" s="222" t="s">
        <v>164</v>
      </c>
      <c r="H886" s="222" t="s">
        <v>164</v>
      </c>
      <c r="J886" s="222" t="s">
        <v>166</v>
      </c>
      <c r="P886" s="222" t="s">
        <v>166</v>
      </c>
      <c r="Q886" s="222" t="s">
        <v>164</v>
      </c>
      <c r="T886" s="222" t="s">
        <v>165</v>
      </c>
      <c r="U886" s="222" t="s">
        <v>165</v>
      </c>
      <c r="V886" s="222" t="s">
        <v>165</v>
      </c>
      <c r="W886" s="222" t="s">
        <v>165</v>
      </c>
      <c r="X886" s="222" t="s">
        <v>165</v>
      </c>
      <c r="AS886" s="222" t="s">
        <v>3454</v>
      </c>
      <c r="AT886" s="222">
        <v>422812</v>
      </c>
    </row>
    <row r="887" spans="1:46">
      <c r="A887" s="222">
        <v>422814</v>
      </c>
      <c r="B887" s="222" t="s">
        <v>361</v>
      </c>
      <c r="E887" s="222" t="s">
        <v>164</v>
      </c>
      <c r="I887" s="222" t="s">
        <v>164</v>
      </c>
      <c r="K887" s="222" t="s">
        <v>164</v>
      </c>
      <c r="L887" s="222" t="s">
        <v>166</v>
      </c>
      <c r="N887" s="222" t="s">
        <v>165</v>
      </c>
      <c r="O887" s="222" t="s">
        <v>165</v>
      </c>
      <c r="P887" s="222" t="s">
        <v>165</v>
      </c>
      <c r="Q887" s="222" t="s">
        <v>165</v>
      </c>
      <c r="R887" s="222" t="s">
        <v>165</v>
      </c>
      <c r="S887" s="222" t="s">
        <v>165</v>
      </c>
      <c r="AS887" s="222" t="s">
        <v>3454</v>
      </c>
      <c r="AT887" s="222">
        <v>422814</v>
      </c>
    </row>
    <row r="888" spans="1:46">
      <c r="A888" s="222">
        <v>422822</v>
      </c>
      <c r="B888" s="222" t="s">
        <v>470</v>
      </c>
      <c r="R888" s="222" t="s">
        <v>165</v>
      </c>
      <c r="U888" s="222" t="s">
        <v>165</v>
      </c>
      <c r="V888" s="222" t="s">
        <v>165</v>
      </c>
      <c r="W888" s="222" t="s">
        <v>165</v>
      </c>
      <c r="X888" s="222" t="s">
        <v>165</v>
      </c>
      <c r="AS888" s="222" t="s">
        <v>3454</v>
      </c>
      <c r="AT888" s="222">
        <v>422822</v>
      </c>
    </row>
    <row r="889" spans="1:46">
      <c r="A889" s="222">
        <v>422824</v>
      </c>
      <c r="B889" s="222" t="s">
        <v>470</v>
      </c>
      <c r="H889" s="222" t="s">
        <v>165</v>
      </c>
      <c r="I889" s="222" t="s">
        <v>165</v>
      </c>
      <c r="L889" s="222" t="s">
        <v>165</v>
      </c>
      <c r="N889" s="222" t="s">
        <v>165</v>
      </c>
      <c r="R889" s="222" t="s">
        <v>165</v>
      </c>
      <c r="T889" s="222" t="s">
        <v>165</v>
      </c>
      <c r="V889" s="222" t="s">
        <v>165</v>
      </c>
      <c r="X889" s="222" t="s">
        <v>165</v>
      </c>
      <c r="AS889" s="222" t="s">
        <v>3454</v>
      </c>
      <c r="AT889" s="222">
        <v>422824</v>
      </c>
    </row>
    <row r="890" spans="1:46">
      <c r="A890" s="222">
        <v>422825</v>
      </c>
      <c r="B890" s="222" t="s">
        <v>470</v>
      </c>
      <c r="D890" s="222" t="s">
        <v>164</v>
      </c>
      <c r="I890" s="222" t="s">
        <v>165</v>
      </c>
      <c r="L890" s="222" t="s">
        <v>165</v>
      </c>
      <c r="N890" s="222" t="s">
        <v>165</v>
      </c>
      <c r="R890" s="222" t="s">
        <v>165</v>
      </c>
      <c r="S890" s="222" t="s">
        <v>164</v>
      </c>
      <c r="T890" s="222" t="s">
        <v>165</v>
      </c>
      <c r="V890" s="222" t="s">
        <v>165</v>
      </c>
      <c r="X890" s="222" t="s">
        <v>165</v>
      </c>
      <c r="AS890" s="222" t="s">
        <v>3454</v>
      </c>
      <c r="AT890" s="222">
        <v>422825</v>
      </c>
    </row>
    <row r="891" spans="1:46">
      <c r="A891" s="222">
        <v>422826</v>
      </c>
      <c r="B891" s="222" t="s">
        <v>470</v>
      </c>
      <c r="G891" s="222" t="s">
        <v>164</v>
      </c>
      <c r="H891" s="222" t="s">
        <v>165</v>
      </c>
      <c r="J891" s="222" t="s">
        <v>166</v>
      </c>
      <c r="L891" s="222" t="s">
        <v>165</v>
      </c>
      <c r="N891" s="222" t="s">
        <v>165</v>
      </c>
      <c r="O891" s="222" t="s">
        <v>166</v>
      </c>
      <c r="P891" s="222" t="s">
        <v>165</v>
      </c>
      <c r="Q891" s="222" t="s">
        <v>166</v>
      </c>
      <c r="R891" s="222" t="s">
        <v>165</v>
      </c>
      <c r="S891" s="222" t="s">
        <v>165</v>
      </c>
      <c r="T891" s="222" t="s">
        <v>165</v>
      </c>
      <c r="U891" s="222" t="s">
        <v>165</v>
      </c>
      <c r="V891" s="222" t="s">
        <v>165</v>
      </c>
      <c r="W891" s="222" t="s">
        <v>165</v>
      </c>
      <c r="X891" s="222" t="s">
        <v>165</v>
      </c>
      <c r="AS891" s="222" t="s">
        <v>3454</v>
      </c>
      <c r="AT891" s="222">
        <v>422826</v>
      </c>
    </row>
    <row r="892" spans="1:46">
      <c r="A892" s="222">
        <v>422832</v>
      </c>
      <c r="B892" s="222" t="s">
        <v>470</v>
      </c>
      <c r="F892" s="222" t="s">
        <v>166</v>
      </c>
      <c r="J892" s="222" t="s">
        <v>164</v>
      </c>
      <c r="K892" s="222" t="s">
        <v>164</v>
      </c>
      <c r="Q892" s="222" t="s">
        <v>165</v>
      </c>
      <c r="R892" s="222" t="s">
        <v>165</v>
      </c>
      <c r="W892" s="222" t="s">
        <v>165</v>
      </c>
      <c r="AS892" s="222" t="s">
        <v>3454</v>
      </c>
      <c r="AT892" s="222">
        <v>422832</v>
      </c>
    </row>
    <row r="893" spans="1:46">
      <c r="A893" s="222">
        <v>422833</v>
      </c>
      <c r="B893" s="222" t="s">
        <v>470</v>
      </c>
      <c r="H893" s="222" t="s">
        <v>166</v>
      </c>
      <c r="L893" s="222" t="s">
        <v>165</v>
      </c>
      <c r="R893" s="222" t="s">
        <v>165</v>
      </c>
      <c r="S893" s="222" t="s">
        <v>165</v>
      </c>
      <c r="T893" s="222" t="s">
        <v>166</v>
      </c>
      <c r="AS893" s="222" t="s">
        <v>3454</v>
      </c>
      <c r="AT893" s="222">
        <v>422833</v>
      </c>
    </row>
    <row r="894" spans="1:46">
      <c r="A894" s="222">
        <v>422834</v>
      </c>
      <c r="B894" s="222" t="s">
        <v>470</v>
      </c>
      <c r="H894" s="222" t="s">
        <v>166</v>
      </c>
      <c r="K894" s="222" t="s">
        <v>166</v>
      </c>
      <c r="O894" s="222" t="s">
        <v>166</v>
      </c>
      <c r="R894" s="222" t="s">
        <v>165</v>
      </c>
      <c r="S894" s="222" t="s">
        <v>165</v>
      </c>
      <c r="T894" s="222" t="s">
        <v>165</v>
      </c>
      <c r="U894" s="222" t="s">
        <v>165</v>
      </c>
      <c r="W894" s="222" t="s">
        <v>165</v>
      </c>
      <c r="AS894" s="222" t="s">
        <v>3454</v>
      </c>
      <c r="AT894" s="222">
        <v>422834</v>
      </c>
    </row>
    <row r="895" spans="1:46">
      <c r="A895" s="222">
        <v>422840</v>
      </c>
      <c r="B895" s="222" t="s">
        <v>470</v>
      </c>
      <c r="C895" s="222" t="s">
        <v>164</v>
      </c>
      <c r="I895" s="222" t="s">
        <v>165</v>
      </c>
      <c r="L895" s="222" t="s">
        <v>165</v>
      </c>
      <c r="O895" s="222" t="s">
        <v>164</v>
      </c>
      <c r="Q895" s="222" t="s">
        <v>166</v>
      </c>
      <c r="X895" s="222" t="s">
        <v>166</v>
      </c>
      <c r="AS895" s="222" t="s">
        <v>3454</v>
      </c>
      <c r="AT895" s="222">
        <v>422840</v>
      </c>
    </row>
    <row r="896" spans="1:46">
      <c r="A896" s="222">
        <v>422842</v>
      </c>
      <c r="B896" s="222" t="s">
        <v>470</v>
      </c>
      <c r="L896" s="222" t="s">
        <v>165</v>
      </c>
      <c r="N896" s="222" t="s">
        <v>166</v>
      </c>
      <c r="O896" s="222" t="s">
        <v>166</v>
      </c>
      <c r="Q896" s="222" t="s">
        <v>166</v>
      </c>
      <c r="S896" s="222" t="s">
        <v>165</v>
      </c>
      <c r="T896" s="222" t="s">
        <v>165</v>
      </c>
      <c r="U896" s="222" t="s">
        <v>165</v>
      </c>
      <c r="V896" s="222" t="s">
        <v>165</v>
      </c>
      <c r="W896" s="222" t="s">
        <v>165</v>
      </c>
      <c r="X896" s="222" t="s">
        <v>165</v>
      </c>
      <c r="AS896" s="222" t="s">
        <v>3454</v>
      </c>
      <c r="AT896" s="222">
        <v>422842</v>
      </c>
    </row>
    <row r="897" spans="1:46">
      <c r="A897" s="222">
        <v>422845</v>
      </c>
      <c r="B897" s="222" t="s">
        <v>470</v>
      </c>
      <c r="F897" s="222" t="s">
        <v>164</v>
      </c>
      <c r="N897" s="222" t="s">
        <v>166</v>
      </c>
      <c r="O897" s="222" t="s">
        <v>166</v>
      </c>
      <c r="Q897" s="222" t="s">
        <v>165</v>
      </c>
      <c r="R897" s="222" t="s">
        <v>165</v>
      </c>
      <c r="S897" s="222" t="s">
        <v>165</v>
      </c>
      <c r="T897" s="222" t="s">
        <v>165</v>
      </c>
      <c r="U897" s="222" t="s">
        <v>165</v>
      </c>
      <c r="W897" s="222" t="s">
        <v>165</v>
      </c>
      <c r="X897" s="222" t="s">
        <v>165</v>
      </c>
      <c r="AS897" s="222" t="s">
        <v>3454</v>
      </c>
      <c r="AT897" s="222">
        <v>422845</v>
      </c>
    </row>
    <row r="898" spans="1:46">
      <c r="A898" s="222">
        <v>422847</v>
      </c>
      <c r="B898" s="222" t="s">
        <v>470</v>
      </c>
      <c r="E898" s="222" t="s">
        <v>164</v>
      </c>
      <c r="H898" s="222" t="s">
        <v>166</v>
      </c>
      <c r="L898" s="222" t="s">
        <v>166</v>
      </c>
      <c r="N898" s="222" t="s">
        <v>166</v>
      </c>
      <c r="S898" s="222" t="s">
        <v>166</v>
      </c>
      <c r="T898" s="222" t="s">
        <v>165</v>
      </c>
      <c r="U898" s="222" t="s">
        <v>165</v>
      </c>
      <c r="V898" s="222" t="s">
        <v>165</v>
      </c>
      <c r="W898" s="222" t="s">
        <v>165</v>
      </c>
      <c r="X898" s="222" t="s">
        <v>165</v>
      </c>
      <c r="AS898" s="222" t="s">
        <v>3454</v>
      </c>
      <c r="AT898" s="222">
        <v>422847</v>
      </c>
    </row>
    <row r="899" spans="1:46">
      <c r="A899" s="222">
        <v>422848</v>
      </c>
      <c r="B899" s="222" t="s">
        <v>361</v>
      </c>
      <c r="D899" s="222" t="s">
        <v>164</v>
      </c>
      <c r="N899" s="222" t="s">
        <v>165</v>
      </c>
      <c r="O899" s="222" t="s">
        <v>165</v>
      </c>
      <c r="P899" s="222" t="s">
        <v>165</v>
      </c>
      <c r="Q899" s="222" t="s">
        <v>165</v>
      </c>
      <c r="R899" s="222" t="s">
        <v>165</v>
      </c>
      <c r="S899" s="222" t="s">
        <v>165</v>
      </c>
      <c r="AS899" s="222" t="s">
        <v>3454</v>
      </c>
      <c r="AT899" s="222">
        <v>422848</v>
      </c>
    </row>
    <row r="900" spans="1:46">
      <c r="A900" s="222">
        <v>422855</v>
      </c>
      <c r="B900" s="222" t="s">
        <v>361</v>
      </c>
      <c r="D900" s="222" t="s">
        <v>164</v>
      </c>
      <c r="J900" s="222" t="s">
        <v>165</v>
      </c>
      <c r="K900" s="222" t="s">
        <v>164</v>
      </c>
      <c r="L900" s="222" t="s">
        <v>166</v>
      </c>
      <c r="N900" s="222" t="s">
        <v>165</v>
      </c>
      <c r="O900" s="222" t="s">
        <v>165</v>
      </c>
      <c r="P900" s="222" t="s">
        <v>165</v>
      </c>
      <c r="Q900" s="222" t="s">
        <v>165</v>
      </c>
      <c r="R900" s="222" t="s">
        <v>165</v>
      </c>
      <c r="S900" s="222" t="s">
        <v>165</v>
      </c>
      <c r="AS900" s="222" t="s">
        <v>3454</v>
      </c>
      <c r="AT900" s="222">
        <v>422855</v>
      </c>
    </row>
    <row r="901" spans="1:46">
      <c r="A901" s="222">
        <v>422856</v>
      </c>
      <c r="B901" s="222" t="s">
        <v>470</v>
      </c>
      <c r="K901" s="222" t="s">
        <v>166</v>
      </c>
      <c r="O901" s="222" t="s">
        <v>166</v>
      </c>
      <c r="P901" s="222" t="s">
        <v>166</v>
      </c>
      <c r="Q901" s="222" t="s">
        <v>166</v>
      </c>
      <c r="T901" s="222" t="s">
        <v>165</v>
      </c>
      <c r="U901" s="222" t="s">
        <v>165</v>
      </c>
      <c r="V901" s="222" t="s">
        <v>165</v>
      </c>
      <c r="W901" s="222" t="s">
        <v>165</v>
      </c>
      <c r="X901" s="222" t="s">
        <v>165</v>
      </c>
      <c r="AS901" s="222" t="s">
        <v>3454</v>
      </c>
      <c r="AT901" s="222">
        <v>422856</v>
      </c>
    </row>
    <row r="902" spans="1:46">
      <c r="A902" s="222">
        <v>422857</v>
      </c>
      <c r="B902" s="222" t="s">
        <v>470</v>
      </c>
      <c r="D902" s="222" t="s">
        <v>164</v>
      </c>
      <c r="J902" s="222" t="s">
        <v>166</v>
      </c>
      <c r="P902" s="222" t="s">
        <v>165</v>
      </c>
      <c r="Q902" s="222" t="s">
        <v>165</v>
      </c>
      <c r="R902" s="222" t="s">
        <v>165</v>
      </c>
      <c r="T902" s="222" t="s">
        <v>165</v>
      </c>
      <c r="U902" s="222" t="s">
        <v>165</v>
      </c>
      <c r="W902" s="222" t="s">
        <v>165</v>
      </c>
      <c r="X902" s="222" t="s">
        <v>165</v>
      </c>
      <c r="AS902" s="222" t="s">
        <v>3454</v>
      </c>
      <c r="AT902" s="222">
        <v>422857</v>
      </c>
    </row>
    <row r="903" spans="1:46">
      <c r="A903" s="222">
        <v>422858</v>
      </c>
      <c r="B903" s="222" t="s">
        <v>361</v>
      </c>
      <c r="M903" s="222" t="s">
        <v>166</v>
      </c>
      <c r="N903" s="222" t="s">
        <v>165</v>
      </c>
      <c r="O903" s="222" t="s">
        <v>165</v>
      </c>
      <c r="P903" s="222" t="s">
        <v>165</v>
      </c>
      <c r="Q903" s="222" t="s">
        <v>165</v>
      </c>
      <c r="R903" s="222" t="s">
        <v>165</v>
      </c>
      <c r="S903" s="222" t="s">
        <v>165</v>
      </c>
      <c r="AS903" s="222" t="s">
        <v>3454</v>
      </c>
      <c r="AT903" s="222">
        <v>422858</v>
      </c>
    </row>
    <row r="904" spans="1:46">
      <c r="A904" s="222">
        <v>422859</v>
      </c>
      <c r="B904" s="222" t="s">
        <v>361</v>
      </c>
      <c r="D904" s="222" t="s">
        <v>164</v>
      </c>
      <c r="E904" s="222" t="s">
        <v>164</v>
      </c>
      <c r="I904" s="222" t="s">
        <v>166</v>
      </c>
      <c r="L904" s="222" t="s">
        <v>166</v>
      </c>
      <c r="N904" s="222" t="s">
        <v>165</v>
      </c>
      <c r="O904" s="222" t="s">
        <v>165</v>
      </c>
      <c r="P904" s="222" t="s">
        <v>165</v>
      </c>
      <c r="Q904" s="222" t="s">
        <v>165</v>
      </c>
      <c r="R904" s="222" t="s">
        <v>165</v>
      </c>
      <c r="S904" s="222" t="s">
        <v>165</v>
      </c>
      <c r="AS904" s="222" t="s">
        <v>3454</v>
      </c>
      <c r="AT904" s="222">
        <v>422859</v>
      </c>
    </row>
    <row r="905" spans="1:46">
      <c r="A905" s="222">
        <v>422864</v>
      </c>
      <c r="B905" s="222" t="s">
        <v>470</v>
      </c>
      <c r="H905" s="222" t="s">
        <v>165</v>
      </c>
      <c r="K905" s="222" t="s">
        <v>164</v>
      </c>
      <c r="N905" s="222" t="s">
        <v>164</v>
      </c>
      <c r="Q905" s="222" t="s">
        <v>166</v>
      </c>
      <c r="T905" s="222" t="s">
        <v>165</v>
      </c>
      <c r="W905" s="222" t="s">
        <v>166</v>
      </c>
      <c r="AS905" s="222" t="s">
        <v>3454</v>
      </c>
      <c r="AT905" s="222">
        <v>422864</v>
      </c>
    </row>
    <row r="906" spans="1:46">
      <c r="A906" s="222">
        <v>422869</v>
      </c>
      <c r="B906" s="222" t="s">
        <v>361</v>
      </c>
      <c r="L906" s="222" t="s">
        <v>165</v>
      </c>
      <c r="M906" s="222" t="s">
        <v>165</v>
      </c>
      <c r="N906" s="222" t="s">
        <v>165</v>
      </c>
      <c r="O906" s="222" t="s">
        <v>165</v>
      </c>
      <c r="P906" s="222" t="s">
        <v>165</v>
      </c>
      <c r="Q906" s="222" t="s">
        <v>165</v>
      </c>
      <c r="R906" s="222" t="s">
        <v>165</v>
      </c>
      <c r="S906" s="222" t="s">
        <v>165</v>
      </c>
      <c r="AS906" s="222" t="s">
        <v>3454</v>
      </c>
      <c r="AT906" s="222">
        <v>422869</v>
      </c>
    </row>
    <row r="907" spans="1:46">
      <c r="A907" s="222">
        <v>422881</v>
      </c>
      <c r="B907" s="222" t="s">
        <v>470</v>
      </c>
      <c r="L907" s="222" t="s">
        <v>166</v>
      </c>
      <c r="P907" s="222" t="s">
        <v>165</v>
      </c>
      <c r="Q907" s="222" t="s">
        <v>165</v>
      </c>
      <c r="R907" s="222" t="s">
        <v>165</v>
      </c>
      <c r="V907" s="222" t="s">
        <v>165</v>
      </c>
      <c r="X907" s="222" t="s">
        <v>165</v>
      </c>
      <c r="AS907" s="222" t="s">
        <v>3454</v>
      </c>
      <c r="AT907" s="222">
        <v>422881</v>
      </c>
    </row>
    <row r="908" spans="1:46">
      <c r="A908" s="222">
        <v>422885</v>
      </c>
      <c r="B908" s="222" t="s">
        <v>361</v>
      </c>
      <c r="E908" s="222" t="s">
        <v>164</v>
      </c>
      <c r="G908" s="222" t="s">
        <v>164</v>
      </c>
      <c r="H908" s="222" t="s">
        <v>166</v>
      </c>
      <c r="L908" s="222" t="s">
        <v>165</v>
      </c>
      <c r="N908" s="222" t="s">
        <v>165</v>
      </c>
      <c r="O908" s="222" t="s">
        <v>165</v>
      </c>
      <c r="P908" s="222" t="s">
        <v>165</v>
      </c>
      <c r="Q908" s="222" t="s">
        <v>165</v>
      </c>
      <c r="R908" s="222" t="s">
        <v>165</v>
      </c>
      <c r="S908" s="222" t="s">
        <v>165</v>
      </c>
      <c r="AS908" s="222" t="s">
        <v>3454</v>
      </c>
      <c r="AT908" s="222">
        <v>422885</v>
      </c>
    </row>
    <row r="909" spans="1:46">
      <c r="A909" s="222">
        <v>422886</v>
      </c>
      <c r="B909" s="222" t="s">
        <v>470</v>
      </c>
      <c r="I909" s="222" t="s">
        <v>164</v>
      </c>
      <c r="J909" s="222" t="s">
        <v>164</v>
      </c>
      <c r="L909" s="222" t="s">
        <v>164</v>
      </c>
      <c r="N909" s="222" t="s">
        <v>165</v>
      </c>
      <c r="P909" s="222" t="s">
        <v>166</v>
      </c>
      <c r="Q909" s="222" t="s">
        <v>166</v>
      </c>
      <c r="R909" s="222" t="s">
        <v>166</v>
      </c>
      <c r="T909" s="222" t="s">
        <v>165</v>
      </c>
      <c r="U909" s="222" t="s">
        <v>165</v>
      </c>
      <c r="V909" s="222" t="s">
        <v>165</v>
      </c>
      <c r="W909" s="222" t="s">
        <v>165</v>
      </c>
      <c r="X909" s="222" t="s">
        <v>165</v>
      </c>
      <c r="AS909" s="222" t="s">
        <v>3454</v>
      </c>
      <c r="AT909" s="222">
        <v>422886</v>
      </c>
    </row>
    <row r="910" spans="1:46">
      <c r="A910" s="222">
        <v>422887</v>
      </c>
      <c r="B910" s="222" t="s">
        <v>361</v>
      </c>
      <c r="C910" s="222" t="s">
        <v>164</v>
      </c>
      <c r="D910" s="222" t="s">
        <v>164</v>
      </c>
      <c r="I910" s="222" t="s">
        <v>166</v>
      </c>
      <c r="K910" s="222" t="s">
        <v>164</v>
      </c>
      <c r="N910" s="222" t="s">
        <v>165</v>
      </c>
      <c r="O910" s="222" t="s">
        <v>165</v>
      </c>
      <c r="P910" s="222" t="s">
        <v>165</v>
      </c>
      <c r="Q910" s="222" t="s">
        <v>165</v>
      </c>
      <c r="R910" s="222" t="s">
        <v>165</v>
      </c>
      <c r="S910" s="222" t="s">
        <v>165</v>
      </c>
      <c r="AS910" s="222" t="s">
        <v>3454</v>
      </c>
      <c r="AT910" s="222">
        <v>422887</v>
      </c>
    </row>
    <row r="911" spans="1:46">
      <c r="A911" s="222">
        <v>422888</v>
      </c>
      <c r="B911" s="222" t="s">
        <v>470</v>
      </c>
      <c r="H911" s="222" t="s">
        <v>164</v>
      </c>
      <c r="I911" s="222" t="s">
        <v>164</v>
      </c>
      <c r="J911" s="222" t="s">
        <v>166</v>
      </c>
      <c r="N911" s="222" t="s">
        <v>166</v>
      </c>
      <c r="O911" s="222" t="s">
        <v>166</v>
      </c>
      <c r="S911" s="222" t="s">
        <v>165</v>
      </c>
      <c r="T911" s="222" t="s">
        <v>165</v>
      </c>
      <c r="U911" s="222" t="s">
        <v>165</v>
      </c>
      <c r="V911" s="222" t="s">
        <v>165</v>
      </c>
      <c r="W911" s="222" t="s">
        <v>165</v>
      </c>
      <c r="X911" s="222" t="s">
        <v>165</v>
      </c>
      <c r="AS911" s="222" t="s">
        <v>3454</v>
      </c>
      <c r="AT911" s="222">
        <v>422888</v>
      </c>
    </row>
    <row r="912" spans="1:46">
      <c r="A912" s="222">
        <v>422892</v>
      </c>
      <c r="B912" s="222" t="s">
        <v>361</v>
      </c>
      <c r="K912" s="222" t="s">
        <v>164</v>
      </c>
      <c r="N912" s="222" t="s">
        <v>165</v>
      </c>
      <c r="O912" s="222" t="s">
        <v>165</v>
      </c>
      <c r="P912" s="222" t="s">
        <v>165</v>
      </c>
      <c r="Q912" s="222" t="s">
        <v>165</v>
      </c>
      <c r="R912" s="222" t="s">
        <v>165</v>
      </c>
      <c r="S912" s="222" t="s">
        <v>165</v>
      </c>
      <c r="AS912" s="222" t="s">
        <v>3454</v>
      </c>
      <c r="AT912" s="222">
        <v>422892</v>
      </c>
    </row>
    <row r="913" spans="1:46">
      <c r="A913" s="222">
        <v>422896</v>
      </c>
      <c r="B913" s="222" t="s">
        <v>470</v>
      </c>
      <c r="E913" s="222" t="s">
        <v>164</v>
      </c>
      <c r="H913" s="222" t="s">
        <v>164</v>
      </c>
      <c r="K913" s="222" t="s">
        <v>166</v>
      </c>
      <c r="L913" s="222" t="s">
        <v>166</v>
      </c>
      <c r="N913" s="222" t="s">
        <v>166</v>
      </c>
      <c r="O913" s="222" t="s">
        <v>166</v>
      </c>
      <c r="P913" s="222" t="s">
        <v>165</v>
      </c>
      <c r="Q913" s="222" t="s">
        <v>165</v>
      </c>
      <c r="R913" s="222" t="s">
        <v>165</v>
      </c>
      <c r="S913" s="222" t="s">
        <v>165</v>
      </c>
      <c r="T913" s="222" t="s">
        <v>165</v>
      </c>
      <c r="U913" s="222" t="s">
        <v>165</v>
      </c>
      <c r="V913" s="222" t="s">
        <v>165</v>
      </c>
      <c r="W913" s="222" t="s">
        <v>165</v>
      </c>
      <c r="X913" s="222" t="s">
        <v>165</v>
      </c>
      <c r="AS913" s="222" t="s">
        <v>3454</v>
      </c>
      <c r="AT913" s="222">
        <v>422896</v>
      </c>
    </row>
    <row r="914" spans="1:46">
      <c r="A914" s="222">
        <v>422897</v>
      </c>
      <c r="B914" s="222" t="s">
        <v>470</v>
      </c>
      <c r="L914" s="222" t="s">
        <v>164</v>
      </c>
      <c r="O914" s="222" t="s">
        <v>166</v>
      </c>
      <c r="Q914" s="222" t="s">
        <v>166</v>
      </c>
      <c r="T914" s="222" t="s">
        <v>166</v>
      </c>
      <c r="W914" s="222" t="s">
        <v>166</v>
      </c>
      <c r="AS914" s="222" t="s">
        <v>3454</v>
      </c>
      <c r="AT914" s="222">
        <v>422897</v>
      </c>
    </row>
    <row r="915" spans="1:46">
      <c r="A915" s="222">
        <v>422907</v>
      </c>
      <c r="B915" s="222" t="s">
        <v>470</v>
      </c>
      <c r="G915" s="222" t="s">
        <v>166</v>
      </c>
      <c r="H915" s="222" t="s">
        <v>164</v>
      </c>
      <c r="I915" s="222" t="s">
        <v>164</v>
      </c>
      <c r="L915" s="222" t="s">
        <v>165</v>
      </c>
      <c r="N915" s="222" t="s">
        <v>164</v>
      </c>
      <c r="R915" s="222" t="s">
        <v>166</v>
      </c>
      <c r="S915" s="222" t="s">
        <v>165</v>
      </c>
      <c r="T915" s="222" t="s">
        <v>165</v>
      </c>
      <c r="W915" s="222" t="s">
        <v>165</v>
      </c>
      <c r="AS915" s="222" t="s">
        <v>3454</v>
      </c>
      <c r="AT915" s="222">
        <v>422907</v>
      </c>
    </row>
    <row r="916" spans="1:46">
      <c r="A916" s="222">
        <v>422908</v>
      </c>
      <c r="B916" s="222" t="s">
        <v>470</v>
      </c>
      <c r="E916" s="222" t="s">
        <v>164</v>
      </c>
      <c r="J916" s="222" t="s">
        <v>164</v>
      </c>
      <c r="L916" s="222" t="s">
        <v>165</v>
      </c>
      <c r="M916" s="222" t="s">
        <v>166</v>
      </c>
      <c r="N916" s="222" t="s">
        <v>166</v>
      </c>
      <c r="O916" s="222" t="s">
        <v>165</v>
      </c>
      <c r="P916" s="222" t="s">
        <v>165</v>
      </c>
      <c r="Q916" s="222" t="s">
        <v>166</v>
      </c>
      <c r="R916" s="222" t="s">
        <v>165</v>
      </c>
      <c r="T916" s="222" t="s">
        <v>165</v>
      </c>
      <c r="U916" s="222" t="s">
        <v>165</v>
      </c>
      <c r="V916" s="222" t="s">
        <v>165</v>
      </c>
      <c r="W916" s="222" t="s">
        <v>165</v>
      </c>
      <c r="AS916" s="222" t="s">
        <v>3454</v>
      </c>
      <c r="AT916" s="222">
        <v>422908</v>
      </c>
    </row>
    <row r="917" spans="1:46">
      <c r="A917" s="222">
        <v>422913</v>
      </c>
      <c r="B917" s="222" t="s">
        <v>470</v>
      </c>
      <c r="H917" s="222" t="s">
        <v>166</v>
      </c>
      <c r="K917" s="222" t="s">
        <v>166</v>
      </c>
      <c r="L917" s="222" t="s">
        <v>165</v>
      </c>
      <c r="R917" s="222" t="s">
        <v>165</v>
      </c>
      <c r="S917" s="222" t="s">
        <v>165</v>
      </c>
      <c r="AS917" s="222" t="s">
        <v>3454</v>
      </c>
      <c r="AT917" s="222">
        <v>422913</v>
      </c>
    </row>
    <row r="918" spans="1:46">
      <c r="A918" s="222">
        <v>422918</v>
      </c>
      <c r="B918" s="222" t="s">
        <v>470</v>
      </c>
      <c r="G918" s="222" t="s">
        <v>164</v>
      </c>
      <c r="H918" s="222" t="s">
        <v>165</v>
      </c>
      <c r="L918" s="222" t="s">
        <v>165</v>
      </c>
      <c r="O918" s="222" t="s">
        <v>166</v>
      </c>
      <c r="P918" s="222" t="s">
        <v>166</v>
      </c>
      <c r="Q918" s="222" t="s">
        <v>166</v>
      </c>
      <c r="R918" s="222" t="s">
        <v>165</v>
      </c>
      <c r="S918" s="222" t="s">
        <v>165</v>
      </c>
      <c r="T918" s="222" t="s">
        <v>165</v>
      </c>
      <c r="U918" s="222" t="s">
        <v>165</v>
      </c>
      <c r="V918" s="222" t="s">
        <v>165</v>
      </c>
      <c r="W918" s="222" t="s">
        <v>165</v>
      </c>
      <c r="X918" s="222" t="s">
        <v>165</v>
      </c>
      <c r="AS918" s="222" t="s">
        <v>3454</v>
      </c>
      <c r="AT918" s="222">
        <v>422918</v>
      </c>
    </row>
    <row r="919" spans="1:46">
      <c r="A919" s="222">
        <v>422920</v>
      </c>
      <c r="B919" s="222" t="s">
        <v>470</v>
      </c>
      <c r="H919" s="222" t="s">
        <v>165</v>
      </c>
      <c r="L919" s="222" t="s">
        <v>165</v>
      </c>
      <c r="R919" s="222" t="s">
        <v>165</v>
      </c>
      <c r="S919" s="222" t="s">
        <v>165</v>
      </c>
      <c r="W919" s="222" t="s">
        <v>166</v>
      </c>
      <c r="AS919" s="222" t="s">
        <v>3454</v>
      </c>
      <c r="AT919" s="222">
        <v>422920</v>
      </c>
    </row>
    <row r="920" spans="1:46">
      <c r="A920" s="222">
        <v>422926</v>
      </c>
      <c r="B920" s="222" t="s">
        <v>470</v>
      </c>
      <c r="E920" s="222" t="s">
        <v>164</v>
      </c>
      <c r="H920" s="222" t="s">
        <v>164</v>
      </c>
      <c r="K920" s="222" t="s">
        <v>164</v>
      </c>
      <c r="M920" s="222" t="s">
        <v>164</v>
      </c>
      <c r="O920" s="222" t="s">
        <v>164</v>
      </c>
      <c r="R920" s="222" t="s">
        <v>165</v>
      </c>
      <c r="S920" s="222" t="s">
        <v>165</v>
      </c>
      <c r="T920" s="222" t="s">
        <v>166</v>
      </c>
      <c r="U920" s="222" t="s">
        <v>166</v>
      </c>
      <c r="W920" s="222" t="s">
        <v>166</v>
      </c>
      <c r="AS920" s="222" t="s">
        <v>3454</v>
      </c>
      <c r="AT920" s="222">
        <v>422926</v>
      </c>
    </row>
    <row r="921" spans="1:46">
      <c r="A921" s="222">
        <v>422927</v>
      </c>
      <c r="B921" s="222" t="s">
        <v>470</v>
      </c>
      <c r="E921" s="222" t="s">
        <v>164</v>
      </c>
      <c r="H921" s="222" t="s">
        <v>164</v>
      </c>
      <c r="L921" s="222" t="s">
        <v>166</v>
      </c>
      <c r="N921" s="222" t="s">
        <v>166</v>
      </c>
      <c r="Q921" s="222" t="s">
        <v>166</v>
      </c>
      <c r="S921" s="222" t="s">
        <v>166</v>
      </c>
      <c r="T921" s="222" t="s">
        <v>165</v>
      </c>
      <c r="U921" s="222" t="s">
        <v>165</v>
      </c>
      <c r="V921" s="222" t="s">
        <v>165</v>
      </c>
      <c r="W921" s="222" t="s">
        <v>165</v>
      </c>
      <c r="X921" s="222" t="s">
        <v>165</v>
      </c>
      <c r="AS921" s="222" t="s">
        <v>3454</v>
      </c>
      <c r="AT921" s="222">
        <v>422927</v>
      </c>
    </row>
    <row r="922" spans="1:46">
      <c r="A922" s="222">
        <v>422933</v>
      </c>
      <c r="B922" s="222" t="s">
        <v>470</v>
      </c>
      <c r="E922" s="222" t="s">
        <v>164</v>
      </c>
      <c r="F922" s="222" t="s">
        <v>164</v>
      </c>
      <c r="I922" s="222" t="s">
        <v>164</v>
      </c>
      <c r="N922" s="222" t="s">
        <v>166</v>
      </c>
      <c r="Q922" s="222" t="s">
        <v>166</v>
      </c>
      <c r="R922" s="222" t="s">
        <v>165</v>
      </c>
      <c r="S922" s="222" t="s">
        <v>165</v>
      </c>
      <c r="T922" s="222" t="s">
        <v>165</v>
      </c>
      <c r="U922" s="222" t="s">
        <v>165</v>
      </c>
      <c r="V922" s="222" t="s">
        <v>165</v>
      </c>
      <c r="W922" s="222" t="s">
        <v>165</v>
      </c>
      <c r="X922" s="222" t="s">
        <v>165</v>
      </c>
      <c r="AS922" s="222" t="s">
        <v>3454</v>
      </c>
      <c r="AT922" s="222">
        <v>422933</v>
      </c>
    </row>
    <row r="923" spans="1:46">
      <c r="A923" s="222">
        <v>422934</v>
      </c>
      <c r="B923" s="222" t="s">
        <v>470</v>
      </c>
      <c r="L923" s="222" t="s">
        <v>164</v>
      </c>
      <c r="N923" s="222" t="s">
        <v>166</v>
      </c>
      <c r="O923" s="222" t="s">
        <v>165</v>
      </c>
      <c r="Q923" s="222" t="s">
        <v>166</v>
      </c>
      <c r="R923" s="222" t="s">
        <v>165</v>
      </c>
      <c r="S923" s="222" t="s">
        <v>165</v>
      </c>
      <c r="T923" s="222" t="s">
        <v>165</v>
      </c>
      <c r="U923" s="222" t="s">
        <v>165</v>
      </c>
      <c r="V923" s="222" t="s">
        <v>165</v>
      </c>
      <c r="W923" s="222" t="s">
        <v>165</v>
      </c>
      <c r="X923" s="222" t="s">
        <v>165</v>
      </c>
      <c r="AS923" s="222" t="s">
        <v>3454</v>
      </c>
      <c r="AT923" s="222">
        <v>422934</v>
      </c>
    </row>
    <row r="924" spans="1:46">
      <c r="A924" s="222">
        <v>422935</v>
      </c>
      <c r="B924" s="222" t="s">
        <v>470</v>
      </c>
      <c r="L924" s="222" t="s">
        <v>166</v>
      </c>
      <c r="M924" s="222" t="s">
        <v>164</v>
      </c>
      <c r="O924" s="222" t="s">
        <v>166</v>
      </c>
      <c r="P924" s="222" t="s">
        <v>166</v>
      </c>
      <c r="Q924" s="222" t="s">
        <v>166</v>
      </c>
      <c r="R924" s="222" t="s">
        <v>165</v>
      </c>
      <c r="T924" s="222" t="s">
        <v>165</v>
      </c>
      <c r="U924" s="222" t="s">
        <v>165</v>
      </c>
      <c r="V924" s="222" t="s">
        <v>165</v>
      </c>
      <c r="W924" s="222" t="s">
        <v>165</v>
      </c>
      <c r="AS924" s="222" t="s">
        <v>3454</v>
      </c>
      <c r="AT924" s="222">
        <v>422935</v>
      </c>
    </row>
    <row r="925" spans="1:46">
      <c r="A925" s="222">
        <v>422938</v>
      </c>
      <c r="B925" s="222" t="s">
        <v>470</v>
      </c>
      <c r="F925" s="222" t="s">
        <v>166</v>
      </c>
      <c r="H925" s="222" t="s">
        <v>164</v>
      </c>
      <c r="Q925" s="222" t="s">
        <v>165</v>
      </c>
      <c r="T925" s="222" t="s">
        <v>166</v>
      </c>
      <c r="W925" s="222" t="s">
        <v>166</v>
      </c>
      <c r="AS925" s="222" t="s">
        <v>3454</v>
      </c>
      <c r="AT925" s="222">
        <v>422938</v>
      </c>
    </row>
    <row r="926" spans="1:46">
      <c r="A926" s="222">
        <v>422944</v>
      </c>
      <c r="B926" s="222" t="s">
        <v>470</v>
      </c>
      <c r="H926" s="222" t="s">
        <v>165</v>
      </c>
      <c r="J926" s="222" t="s">
        <v>165</v>
      </c>
      <c r="R926" s="222" t="s">
        <v>165</v>
      </c>
      <c r="S926" s="222" t="s">
        <v>165</v>
      </c>
      <c r="T926" s="222" t="s">
        <v>165</v>
      </c>
      <c r="W926" s="222" t="s">
        <v>165</v>
      </c>
      <c r="AS926" s="222" t="s">
        <v>3454</v>
      </c>
      <c r="AT926" s="222">
        <v>422944</v>
      </c>
    </row>
    <row r="927" spans="1:46">
      <c r="A927" s="222">
        <v>422946</v>
      </c>
      <c r="B927" s="222" t="s">
        <v>470</v>
      </c>
      <c r="N927" s="222" t="s">
        <v>165</v>
      </c>
      <c r="P927" s="222" t="s">
        <v>165</v>
      </c>
      <c r="R927" s="222" t="s">
        <v>165</v>
      </c>
      <c r="S927" s="222" t="s">
        <v>166</v>
      </c>
      <c r="T927" s="222" t="s">
        <v>165</v>
      </c>
      <c r="U927" s="222" t="s">
        <v>165</v>
      </c>
      <c r="V927" s="222" t="s">
        <v>165</v>
      </c>
      <c r="W927" s="222" t="s">
        <v>165</v>
      </c>
      <c r="X927" s="222" t="s">
        <v>165</v>
      </c>
      <c r="AS927" s="222" t="s">
        <v>3454</v>
      </c>
      <c r="AT927" s="222">
        <v>422946</v>
      </c>
    </row>
    <row r="928" spans="1:46">
      <c r="A928" s="222">
        <v>422947</v>
      </c>
      <c r="B928" s="222" t="s">
        <v>470</v>
      </c>
      <c r="H928" s="222" t="s">
        <v>164</v>
      </c>
      <c r="K928" s="222" t="s">
        <v>164</v>
      </c>
      <c r="L928" s="222" t="s">
        <v>166</v>
      </c>
      <c r="O928" s="222" t="s">
        <v>166</v>
      </c>
      <c r="T928" s="222" t="s">
        <v>165</v>
      </c>
      <c r="U928" s="222" t="s">
        <v>165</v>
      </c>
      <c r="V928" s="222" t="s">
        <v>165</v>
      </c>
      <c r="W928" s="222" t="s">
        <v>165</v>
      </c>
      <c r="X928" s="222" t="s">
        <v>165</v>
      </c>
      <c r="AS928" s="222" t="s">
        <v>3454</v>
      </c>
      <c r="AT928" s="222">
        <v>422947</v>
      </c>
    </row>
    <row r="929" spans="1:46">
      <c r="A929" s="222">
        <v>422949</v>
      </c>
      <c r="B929" s="222" t="s">
        <v>470</v>
      </c>
      <c r="E929" s="222" t="s">
        <v>164</v>
      </c>
      <c r="L929" s="222" t="s">
        <v>164</v>
      </c>
      <c r="N929" s="222" t="s">
        <v>166</v>
      </c>
      <c r="O929" s="222" t="s">
        <v>166</v>
      </c>
      <c r="P929" s="222" t="s">
        <v>166</v>
      </c>
      <c r="T929" s="222" t="s">
        <v>165</v>
      </c>
      <c r="U929" s="222" t="s">
        <v>165</v>
      </c>
      <c r="V929" s="222" t="s">
        <v>165</v>
      </c>
      <c r="W929" s="222" t="s">
        <v>165</v>
      </c>
      <c r="X929" s="222" t="s">
        <v>165</v>
      </c>
      <c r="AS929" s="222" t="s">
        <v>3454</v>
      </c>
      <c r="AT929" s="222">
        <v>422949</v>
      </c>
    </row>
    <row r="930" spans="1:46">
      <c r="A930" s="222">
        <v>422955</v>
      </c>
      <c r="B930" s="222" t="s">
        <v>470</v>
      </c>
      <c r="G930" s="222" t="s">
        <v>166</v>
      </c>
      <c r="H930" s="222" t="s">
        <v>166</v>
      </c>
      <c r="L930" s="222" t="s">
        <v>166</v>
      </c>
      <c r="N930" s="222" t="s">
        <v>166</v>
      </c>
      <c r="O930" s="222" t="s">
        <v>166</v>
      </c>
      <c r="Q930" s="222" t="s">
        <v>166</v>
      </c>
      <c r="S930" s="222" t="s">
        <v>166</v>
      </c>
      <c r="T930" s="222" t="s">
        <v>165</v>
      </c>
      <c r="U930" s="222" t="s">
        <v>165</v>
      </c>
      <c r="V930" s="222" t="s">
        <v>165</v>
      </c>
      <c r="W930" s="222" t="s">
        <v>165</v>
      </c>
      <c r="X930" s="222" t="s">
        <v>165</v>
      </c>
      <c r="AS930" s="222" t="s">
        <v>3454</v>
      </c>
      <c r="AT930" s="222">
        <v>422955</v>
      </c>
    </row>
    <row r="931" spans="1:46">
      <c r="A931" s="222">
        <v>422956</v>
      </c>
      <c r="B931" s="222" t="s">
        <v>470</v>
      </c>
      <c r="K931" s="222" t="s">
        <v>164</v>
      </c>
      <c r="L931" s="222" t="s">
        <v>166</v>
      </c>
      <c r="Q931" s="222" t="s">
        <v>164</v>
      </c>
      <c r="R931" s="222" t="s">
        <v>165</v>
      </c>
      <c r="W931" s="222" t="s">
        <v>166</v>
      </c>
      <c r="AS931" s="222" t="s">
        <v>3454</v>
      </c>
      <c r="AT931" s="222">
        <v>422956</v>
      </c>
    </row>
    <row r="932" spans="1:46">
      <c r="A932" s="222">
        <v>422957</v>
      </c>
      <c r="B932" s="222" t="s">
        <v>470</v>
      </c>
      <c r="G932" s="222" t="s">
        <v>166</v>
      </c>
      <c r="H932" s="222" t="s">
        <v>165</v>
      </c>
      <c r="L932" s="222" t="s">
        <v>165</v>
      </c>
      <c r="N932" s="222" t="s">
        <v>166</v>
      </c>
      <c r="R932" s="222" t="s">
        <v>165</v>
      </c>
      <c r="S932" s="222" t="s">
        <v>165</v>
      </c>
      <c r="T932" s="222" t="s">
        <v>165</v>
      </c>
      <c r="U932" s="222" t="s">
        <v>165</v>
      </c>
      <c r="V932" s="222" t="s">
        <v>165</v>
      </c>
      <c r="W932" s="222" t="s">
        <v>165</v>
      </c>
      <c r="X932" s="222" t="s">
        <v>165</v>
      </c>
      <c r="AS932" s="222" t="s">
        <v>3454</v>
      </c>
      <c r="AT932" s="222">
        <v>422957</v>
      </c>
    </row>
    <row r="933" spans="1:46">
      <c r="A933" s="222">
        <v>422962</v>
      </c>
      <c r="B933" s="222" t="s">
        <v>470</v>
      </c>
      <c r="E933" s="222" t="s">
        <v>164</v>
      </c>
      <c r="F933" s="222" t="s">
        <v>164</v>
      </c>
      <c r="K933" s="222" t="s">
        <v>166</v>
      </c>
      <c r="L933" s="222" t="s">
        <v>165</v>
      </c>
      <c r="N933" s="222" t="s">
        <v>164</v>
      </c>
      <c r="O933" s="222" t="s">
        <v>166</v>
      </c>
      <c r="Q933" s="222" t="s">
        <v>166</v>
      </c>
      <c r="R933" s="222" t="s">
        <v>166</v>
      </c>
      <c r="S933" s="222" t="s">
        <v>166</v>
      </c>
      <c r="T933" s="222" t="s">
        <v>166</v>
      </c>
      <c r="U933" s="222" t="s">
        <v>165</v>
      </c>
      <c r="V933" s="222" t="s">
        <v>165</v>
      </c>
      <c r="W933" s="222" t="s">
        <v>166</v>
      </c>
      <c r="AS933" s="222" t="s">
        <v>3454</v>
      </c>
      <c r="AT933" s="222">
        <v>422962</v>
      </c>
    </row>
    <row r="934" spans="1:46">
      <c r="A934" s="222">
        <v>422966</v>
      </c>
      <c r="B934" s="222" t="s">
        <v>470</v>
      </c>
      <c r="G934" s="222" t="s">
        <v>165</v>
      </c>
      <c r="H934" s="222" t="s">
        <v>165</v>
      </c>
      <c r="L934" s="222" t="s">
        <v>165</v>
      </c>
      <c r="N934" s="222" t="s">
        <v>165</v>
      </c>
      <c r="P934" s="222" t="s">
        <v>165</v>
      </c>
      <c r="Q934" s="222" t="s">
        <v>165</v>
      </c>
      <c r="R934" s="222" t="s">
        <v>165</v>
      </c>
      <c r="S934" s="222" t="s">
        <v>165</v>
      </c>
      <c r="T934" s="222" t="s">
        <v>165</v>
      </c>
      <c r="U934" s="222" t="s">
        <v>165</v>
      </c>
      <c r="V934" s="222" t="s">
        <v>165</v>
      </c>
      <c r="W934" s="222" t="s">
        <v>165</v>
      </c>
      <c r="X934" s="222" t="s">
        <v>165</v>
      </c>
      <c r="AS934" s="222" t="s">
        <v>3454</v>
      </c>
      <c r="AT934" s="222">
        <v>422966</v>
      </c>
    </row>
    <row r="935" spans="1:46">
      <c r="A935" s="222">
        <v>422968</v>
      </c>
      <c r="B935" s="222" t="s">
        <v>470</v>
      </c>
      <c r="D935" s="222" t="s">
        <v>165</v>
      </c>
      <c r="G935" s="222" t="s">
        <v>165</v>
      </c>
      <c r="K935" s="222" t="s">
        <v>164</v>
      </c>
      <c r="L935" s="222" t="s">
        <v>165</v>
      </c>
      <c r="N935" s="222" t="s">
        <v>166</v>
      </c>
      <c r="P935" s="222" t="s">
        <v>166</v>
      </c>
      <c r="Q935" s="222" t="s">
        <v>166</v>
      </c>
      <c r="S935" s="222" t="s">
        <v>166</v>
      </c>
      <c r="T935" s="222" t="s">
        <v>165</v>
      </c>
      <c r="U935" s="222" t="s">
        <v>165</v>
      </c>
      <c r="V935" s="222" t="s">
        <v>165</v>
      </c>
      <c r="W935" s="222" t="s">
        <v>165</v>
      </c>
      <c r="X935" s="222" t="s">
        <v>165</v>
      </c>
      <c r="AS935" s="222" t="s">
        <v>3454</v>
      </c>
      <c r="AT935" s="222">
        <v>422968</v>
      </c>
    </row>
    <row r="936" spans="1:46">
      <c r="A936" s="222">
        <v>422969</v>
      </c>
      <c r="B936" s="222" t="s">
        <v>470</v>
      </c>
      <c r="H936" s="222" t="s">
        <v>164</v>
      </c>
      <c r="L936" s="222" t="s">
        <v>166</v>
      </c>
      <c r="Q936" s="222" t="s">
        <v>164</v>
      </c>
      <c r="S936" s="222" t="s">
        <v>165</v>
      </c>
      <c r="W936" s="222" t="s">
        <v>166</v>
      </c>
      <c r="X936" s="222" t="s">
        <v>166</v>
      </c>
      <c r="AS936" s="222" t="s">
        <v>3454</v>
      </c>
      <c r="AT936" s="222">
        <v>422969</v>
      </c>
    </row>
    <row r="937" spans="1:46">
      <c r="A937" s="222">
        <v>422970</v>
      </c>
      <c r="B937" s="222" t="s">
        <v>470</v>
      </c>
      <c r="F937" s="222" t="s">
        <v>164</v>
      </c>
      <c r="K937" s="222" t="s">
        <v>166</v>
      </c>
      <c r="S937" s="222" t="s">
        <v>166</v>
      </c>
      <c r="T937" s="222" t="s">
        <v>165</v>
      </c>
      <c r="U937" s="222" t="s">
        <v>165</v>
      </c>
      <c r="V937" s="222" t="s">
        <v>165</v>
      </c>
      <c r="W937" s="222" t="s">
        <v>165</v>
      </c>
      <c r="X937" s="222" t="s">
        <v>165</v>
      </c>
      <c r="AS937" s="222" t="s">
        <v>3454</v>
      </c>
      <c r="AT937" s="222">
        <v>422970</v>
      </c>
    </row>
    <row r="938" spans="1:46">
      <c r="A938" s="222">
        <v>422975</v>
      </c>
      <c r="B938" s="222" t="s">
        <v>470</v>
      </c>
      <c r="J938" s="222" t="s">
        <v>165</v>
      </c>
      <c r="K938" s="222" t="s">
        <v>166</v>
      </c>
      <c r="L938" s="222" t="s">
        <v>165</v>
      </c>
      <c r="M938" s="222" t="s">
        <v>166</v>
      </c>
      <c r="O938" s="222" t="s">
        <v>165</v>
      </c>
      <c r="P938" s="222" t="s">
        <v>165</v>
      </c>
      <c r="Q938" s="222" t="s">
        <v>166</v>
      </c>
      <c r="R938" s="222" t="s">
        <v>165</v>
      </c>
      <c r="T938" s="222" t="s">
        <v>165</v>
      </c>
      <c r="U938" s="222" t="s">
        <v>165</v>
      </c>
      <c r="V938" s="222" t="s">
        <v>165</v>
      </c>
      <c r="W938" s="222" t="s">
        <v>165</v>
      </c>
      <c r="AS938" s="222" t="s">
        <v>3454</v>
      </c>
      <c r="AT938" s="222">
        <v>422975</v>
      </c>
    </row>
    <row r="939" spans="1:46">
      <c r="A939" s="222">
        <v>422979</v>
      </c>
      <c r="B939" s="222" t="s">
        <v>470</v>
      </c>
      <c r="G939" s="222" t="s">
        <v>164</v>
      </c>
      <c r="J939" s="222" t="s">
        <v>164</v>
      </c>
      <c r="K939" s="222" t="s">
        <v>164</v>
      </c>
      <c r="L939" s="222" t="s">
        <v>166</v>
      </c>
      <c r="Q939" s="222" t="s">
        <v>165</v>
      </c>
      <c r="R939" s="222" t="s">
        <v>165</v>
      </c>
      <c r="S939" s="222" t="s">
        <v>164</v>
      </c>
      <c r="U939" s="222" t="s">
        <v>165</v>
      </c>
      <c r="V939" s="222" t="s">
        <v>165</v>
      </c>
      <c r="W939" s="222" t="s">
        <v>165</v>
      </c>
      <c r="AS939" s="222" t="s">
        <v>3454</v>
      </c>
      <c r="AT939" s="222">
        <v>422979</v>
      </c>
    </row>
    <row r="940" spans="1:46">
      <c r="A940" s="222">
        <v>422990</v>
      </c>
      <c r="B940" s="222" t="s">
        <v>470</v>
      </c>
      <c r="L940" s="222" t="s">
        <v>165</v>
      </c>
      <c r="P940" s="222" t="s">
        <v>165</v>
      </c>
      <c r="Q940" s="222" t="s">
        <v>165</v>
      </c>
      <c r="R940" s="222" t="s">
        <v>165</v>
      </c>
      <c r="T940" s="222" t="s">
        <v>165</v>
      </c>
      <c r="U940" s="222" t="s">
        <v>165</v>
      </c>
      <c r="V940" s="222" t="s">
        <v>165</v>
      </c>
      <c r="W940" s="222" t="s">
        <v>165</v>
      </c>
      <c r="X940" s="222" t="s">
        <v>165</v>
      </c>
      <c r="AS940" s="222" t="s">
        <v>3454</v>
      </c>
      <c r="AT940" s="222">
        <v>422990</v>
      </c>
    </row>
    <row r="941" spans="1:46">
      <c r="A941" s="222">
        <v>422993</v>
      </c>
      <c r="B941" s="222" t="s">
        <v>470</v>
      </c>
      <c r="E941" s="222" t="s">
        <v>164</v>
      </c>
      <c r="N941" s="222" t="s">
        <v>166</v>
      </c>
      <c r="P941" s="222" t="s">
        <v>166</v>
      </c>
      <c r="R941" s="222" t="s">
        <v>165</v>
      </c>
      <c r="T941" s="222" t="s">
        <v>165</v>
      </c>
      <c r="U941" s="222" t="s">
        <v>165</v>
      </c>
      <c r="V941" s="222" t="s">
        <v>165</v>
      </c>
      <c r="W941" s="222" t="s">
        <v>165</v>
      </c>
      <c r="X941" s="222" t="s">
        <v>165</v>
      </c>
      <c r="AS941" s="222" t="s">
        <v>3454</v>
      </c>
      <c r="AT941" s="222">
        <v>422993</v>
      </c>
    </row>
    <row r="942" spans="1:46">
      <c r="A942" s="222">
        <v>422999</v>
      </c>
      <c r="B942" s="222" t="s">
        <v>470</v>
      </c>
      <c r="K942" s="222" t="s">
        <v>164</v>
      </c>
      <c r="P942" s="222" t="s">
        <v>166</v>
      </c>
      <c r="Q942" s="222" t="s">
        <v>166</v>
      </c>
      <c r="S942" s="222" t="s">
        <v>166</v>
      </c>
      <c r="T942" s="222" t="s">
        <v>165</v>
      </c>
      <c r="U942" s="222" t="s">
        <v>165</v>
      </c>
      <c r="V942" s="222" t="s">
        <v>165</v>
      </c>
      <c r="W942" s="222" t="s">
        <v>165</v>
      </c>
      <c r="X942" s="222" t="s">
        <v>165</v>
      </c>
      <c r="AS942" s="222" t="s">
        <v>3454</v>
      </c>
      <c r="AT942" s="222">
        <v>422999</v>
      </c>
    </row>
    <row r="943" spans="1:46">
      <c r="A943" s="222">
        <v>423000</v>
      </c>
      <c r="B943" s="222" t="s">
        <v>361</v>
      </c>
      <c r="G943" s="222" t="s">
        <v>165</v>
      </c>
      <c r="H943" s="222" t="s">
        <v>165</v>
      </c>
      <c r="L943" s="222" t="s">
        <v>165</v>
      </c>
      <c r="N943" s="222" t="s">
        <v>165</v>
      </c>
      <c r="O943" s="222" t="s">
        <v>165</v>
      </c>
      <c r="P943" s="222" t="s">
        <v>165</v>
      </c>
      <c r="Q943" s="222" t="s">
        <v>165</v>
      </c>
      <c r="R943" s="222" t="s">
        <v>165</v>
      </c>
      <c r="S943" s="222" t="s">
        <v>165</v>
      </c>
      <c r="AS943" s="222" t="s">
        <v>3454</v>
      </c>
      <c r="AT943" s="222">
        <v>423000</v>
      </c>
    </row>
    <row r="944" spans="1:46">
      <c r="A944" s="222">
        <v>423005</v>
      </c>
      <c r="B944" s="222" t="s">
        <v>470</v>
      </c>
      <c r="G944" s="222" t="s">
        <v>166</v>
      </c>
      <c r="K944" s="222" t="s">
        <v>164</v>
      </c>
      <c r="L944" s="222" t="s">
        <v>165</v>
      </c>
      <c r="N944" s="222" t="s">
        <v>166</v>
      </c>
      <c r="O944" s="222" t="s">
        <v>166</v>
      </c>
      <c r="Q944" s="222" t="s">
        <v>166</v>
      </c>
      <c r="R944" s="222" t="s">
        <v>165</v>
      </c>
      <c r="S944" s="222" t="s">
        <v>165</v>
      </c>
      <c r="T944" s="222" t="s">
        <v>165</v>
      </c>
      <c r="U944" s="222" t="s">
        <v>165</v>
      </c>
      <c r="V944" s="222" t="s">
        <v>165</v>
      </c>
      <c r="W944" s="222" t="s">
        <v>165</v>
      </c>
      <c r="X944" s="222" t="s">
        <v>165</v>
      </c>
      <c r="AS944" s="222" t="s">
        <v>3454</v>
      </c>
      <c r="AT944" s="222">
        <v>423005</v>
      </c>
    </row>
    <row r="945" spans="1:46">
      <c r="A945" s="222">
        <v>423008</v>
      </c>
      <c r="B945" s="222" t="s">
        <v>470</v>
      </c>
      <c r="N945" s="222" t="s">
        <v>166</v>
      </c>
      <c r="R945" s="222" t="s">
        <v>165</v>
      </c>
      <c r="T945" s="222" t="s">
        <v>165</v>
      </c>
      <c r="V945" s="222" t="s">
        <v>165</v>
      </c>
      <c r="X945" s="222" t="s">
        <v>165</v>
      </c>
      <c r="AS945" s="222" t="s">
        <v>3454</v>
      </c>
      <c r="AT945" s="222">
        <v>423008</v>
      </c>
    </row>
    <row r="946" spans="1:46">
      <c r="A946" s="222">
        <v>423020</v>
      </c>
      <c r="B946" s="222" t="s">
        <v>470</v>
      </c>
      <c r="H946" s="222" t="s">
        <v>164</v>
      </c>
      <c r="J946" s="222" t="s">
        <v>164</v>
      </c>
      <c r="K946" s="222" t="s">
        <v>164</v>
      </c>
      <c r="N946" s="222" t="s">
        <v>165</v>
      </c>
      <c r="R946" s="222" t="s">
        <v>165</v>
      </c>
      <c r="S946" s="222" t="s">
        <v>165</v>
      </c>
      <c r="T946" s="222" t="s">
        <v>165</v>
      </c>
      <c r="U946" s="222" t="s">
        <v>165</v>
      </c>
      <c r="W946" s="222" t="s">
        <v>165</v>
      </c>
      <c r="AS946" s="222" t="s">
        <v>3454</v>
      </c>
      <c r="AT946" s="222">
        <v>423020</v>
      </c>
    </row>
    <row r="947" spans="1:46">
      <c r="A947" s="222">
        <v>423021</v>
      </c>
      <c r="B947" s="222" t="s">
        <v>470</v>
      </c>
      <c r="H947" s="222" t="s">
        <v>166</v>
      </c>
      <c r="J947" s="222" t="s">
        <v>165</v>
      </c>
      <c r="L947" s="222" t="s">
        <v>165</v>
      </c>
      <c r="N947" s="222" t="s">
        <v>166</v>
      </c>
      <c r="Q947" s="222" t="s">
        <v>166</v>
      </c>
      <c r="S947" s="222" t="s">
        <v>165</v>
      </c>
      <c r="T947" s="222" t="s">
        <v>165</v>
      </c>
      <c r="U947" s="222" t="s">
        <v>165</v>
      </c>
      <c r="V947" s="222" t="s">
        <v>165</v>
      </c>
      <c r="W947" s="222" t="s">
        <v>165</v>
      </c>
      <c r="X947" s="222" t="s">
        <v>165</v>
      </c>
      <c r="AS947" s="222" t="s">
        <v>3454</v>
      </c>
      <c r="AT947" s="222">
        <v>423021</v>
      </c>
    </row>
    <row r="948" spans="1:46">
      <c r="A948" s="222">
        <v>423025</v>
      </c>
      <c r="B948" s="222" t="s">
        <v>470</v>
      </c>
      <c r="K948" s="222" t="s">
        <v>164</v>
      </c>
      <c r="P948" s="222" t="s">
        <v>166</v>
      </c>
      <c r="Q948" s="222" t="s">
        <v>165</v>
      </c>
      <c r="U948" s="222" t="s">
        <v>165</v>
      </c>
      <c r="V948" s="222" t="s">
        <v>165</v>
      </c>
      <c r="X948" s="222" t="s">
        <v>165</v>
      </c>
      <c r="AS948" s="222" t="s">
        <v>3454</v>
      </c>
      <c r="AT948" s="222">
        <v>423025</v>
      </c>
    </row>
    <row r="949" spans="1:46">
      <c r="A949" s="222">
        <v>423026</v>
      </c>
      <c r="B949" s="222" t="s">
        <v>361</v>
      </c>
      <c r="I949" s="222" t="s">
        <v>164</v>
      </c>
      <c r="J949" s="222" t="s">
        <v>166</v>
      </c>
      <c r="K949" s="222" t="s">
        <v>165</v>
      </c>
      <c r="L949" s="222" t="s">
        <v>166</v>
      </c>
      <c r="N949" s="222" t="s">
        <v>165</v>
      </c>
      <c r="O949" s="222" t="s">
        <v>165</v>
      </c>
      <c r="P949" s="222" t="s">
        <v>165</v>
      </c>
      <c r="Q949" s="222" t="s">
        <v>165</v>
      </c>
      <c r="R949" s="222" t="s">
        <v>165</v>
      </c>
      <c r="S949" s="222" t="s">
        <v>165</v>
      </c>
      <c r="AS949" s="222" t="s">
        <v>3454</v>
      </c>
      <c r="AT949" s="222">
        <v>423026</v>
      </c>
    </row>
    <row r="950" spans="1:46">
      <c r="A950" s="222">
        <v>423027</v>
      </c>
      <c r="B950" s="222" t="s">
        <v>470</v>
      </c>
      <c r="L950" s="222" t="s">
        <v>164</v>
      </c>
      <c r="N950" s="222" t="s">
        <v>164</v>
      </c>
      <c r="O950" s="222" t="s">
        <v>164</v>
      </c>
      <c r="Q950" s="222" t="s">
        <v>166</v>
      </c>
      <c r="T950" s="222" t="s">
        <v>165</v>
      </c>
      <c r="U950" s="222" t="s">
        <v>165</v>
      </c>
      <c r="V950" s="222" t="s">
        <v>165</v>
      </c>
      <c r="W950" s="222" t="s">
        <v>165</v>
      </c>
      <c r="X950" s="222" t="s">
        <v>165</v>
      </c>
      <c r="AS950" s="222" t="s">
        <v>3454</v>
      </c>
      <c r="AT950" s="222">
        <v>423027</v>
      </c>
    </row>
    <row r="951" spans="1:46">
      <c r="A951" s="222">
        <v>423030</v>
      </c>
      <c r="B951" s="222" t="s">
        <v>470</v>
      </c>
      <c r="E951" s="222" t="s">
        <v>164</v>
      </c>
      <c r="J951" s="222" t="s">
        <v>165</v>
      </c>
      <c r="K951" s="222" t="s">
        <v>165</v>
      </c>
      <c r="L951" s="222" t="s">
        <v>165</v>
      </c>
      <c r="N951" s="222" t="s">
        <v>166</v>
      </c>
      <c r="P951" s="222" t="s">
        <v>166</v>
      </c>
      <c r="Q951" s="222" t="s">
        <v>166</v>
      </c>
      <c r="R951" s="222" t="s">
        <v>165</v>
      </c>
      <c r="S951" s="222" t="s">
        <v>165</v>
      </c>
      <c r="T951" s="222" t="s">
        <v>165</v>
      </c>
      <c r="U951" s="222" t="s">
        <v>165</v>
      </c>
      <c r="V951" s="222" t="s">
        <v>165</v>
      </c>
      <c r="W951" s="222" t="s">
        <v>165</v>
      </c>
      <c r="X951" s="222" t="s">
        <v>165</v>
      </c>
      <c r="AS951" s="222" t="s">
        <v>3454</v>
      </c>
      <c r="AT951" s="222">
        <v>423030</v>
      </c>
    </row>
    <row r="952" spans="1:46">
      <c r="A952" s="222">
        <v>423035</v>
      </c>
      <c r="B952" s="222" t="s">
        <v>470</v>
      </c>
      <c r="L952" s="222" t="s">
        <v>166</v>
      </c>
      <c r="Q952" s="222" t="s">
        <v>164</v>
      </c>
      <c r="R952" s="222" t="s">
        <v>165</v>
      </c>
      <c r="S952" s="222" t="s">
        <v>164</v>
      </c>
      <c r="T952" s="222" t="s">
        <v>165</v>
      </c>
      <c r="U952" s="222" t="s">
        <v>165</v>
      </c>
      <c r="AS952" s="222" t="s">
        <v>3454</v>
      </c>
      <c r="AT952" s="222">
        <v>423035</v>
      </c>
    </row>
    <row r="953" spans="1:46">
      <c r="A953" s="222">
        <v>423037</v>
      </c>
      <c r="B953" s="222" t="s">
        <v>361</v>
      </c>
      <c r="E953" s="222" t="s">
        <v>164</v>
      </c>
      <c r="K953" s="222" t="s">
        <v>166</v>
      </c>
      <c r="L953" s="222" t="s">
        <v>166</v>
      </c>
      <c r="M953" s="222" t="s">
        <v>164</v>
      </c>
      <c r="N953" s="222" t="s">
        <v>165</v>
      </c>
      <c r="O953" s="222" t="s">
        <v>165</v>
      </c>
      <c r="R953" s="222" t="s">
        <v>165</v>
      </c>
      <c r="S953" s="222" t="s">
        <v>165</v>
      </c>
      <c r="AS953" s="222" t="s">
        <v>3454</v>
      </c>
      <c r="AT953" s="222">
        <v>423037</v>
      </c>
    </row>
    <row r="954" spans="1:46">
      <c r="A954" s="222">
        <v>423044</v>
      </c>
      <c r="B954" s="222" t="s">
        <v>470</v>
      </c>
      <c r="E954" s="222" t="s">
        <v>166</v>
      </c>
      <c r="F954" s="222" t="s">
        <v>166</v>
      </c>
      <c r="K954" s="222" t="s">
        <v>164</v>
      </c>
      <c r="N954" s="222" t="s">
        <v>164</v>
      </c>
      <c r="Q954" s="222" t="s">
        <v>164</v>
      </c>
      <c r="R954" s="222" t="s">
        <v>165</v>
      </c>
      <c r="V954" s="222" t="s">
        <v>166</v>
      </c>
      <c r="X954" s="222" t="s">
        <v>166</v>
      </c>
      <c r="AS954" s="222" t="s">
        <v>3454</v>
      </c>
      <c r="AT954" s="222">
        <v>423044</v>
      </c>
    </row>
    <row r="955" spans="1:46">
      <c r="A955" s="222">
        <v>423045</v>
      </c>
      <c r="B955" s="222" t="s">
        <v>470</v>
      </c>
      <c r="H955" s="222" t="s">
        <v>164</v>
      </c>
      <c r="I955" s="222" t="s">
        <v>164</v>
      </c>
      <c r="L955" s="222" t="s">
        <v>165</v>
      </c>
      <c r="N955" s="222" t="s">
        <v>166</v>
      </c>
      <c r="R955" s="222" t="s">
        <v>165</v>
      </c>
      <c r="S955" s="222" t="s">
        <v>165</v>
      </c>
      <c r="T955" s="222" t="s">
        <v>165</v>
      </c>
      <c r="U955" s="222" t="s">
        <v>165</v>
      </c>
      <c r="V955" s="222" t="s">
        <v>165</v>
      </c>
      <c r="W955" s="222" t="s">
        <v>165</v>
      </c>
      <c r="X955" s="222" t="s">
        <v>165</v>
      </c>
      <c r="AS955" s="222" t="s">
        <v>3454</v>
      </c>
      <c r="AT955" s="222">
        <v>423045</v>
      </c>
    </row>
    <row r="956" spans="1:46">
      <c r="A956" s="222">
        <v>423049</v>
      </c>
      <c r="B956" s="222" t="s">
        <v>470</v>
      </c>
      <c r="D956" s="222" t="s">
        <v>165</v>
      </c>
      <c r="G956" s="222" t="s">
        <v>165</v>
      </c>
      <c r="P956" s="222" t="s">
        <v>165</v>
      </c>
      <c r="Q956" s="222" t="s">
        <v>165</v>
      </c>
      <c r="V956" s="222" t="s">
        <v>165</v>
      </c>
      <c r="X956" s="222" t="s">
        <v>165</v>
      </c>
      <c r="AS956" s="222" t="s">
        <v>3454</v>
      </c>
      <c r="AT956" s="222">
        <v>423049</v>
      </c>
    </row>
    <row r="957" spans="1:46">
      <c r="A957" s="222">
        <v>423051</v>
      </c>
      <c r="B957" s="222" t="s">
        <v>470</v>
      </c>
      <c r="M957" s="222" t="s">
        <v>166</v>
      </c>
      <c r="P957" s="222" t="s">
        <v>166</v>
      </c>
      <c r="Q957" s="222" t="s">
        <v>165</v>
      </c>
      <c r="R957" s="222" t="s">
        <v>165</v>
      </c>
      <c r="T957" s="222" t="s">
        <v>165</v>
      </c>
      <c r="U957" s="222" t="s">
        <v>165</v>
      </c>
      <c r="V957" s="222" t="s">
        <v>165</v>
      </c>
      <c r="W957" s="222" t="s">
        <v>165</v>
      </c>
      <c r="X957" s="222" t="s">
        <v>165</v>
      </c>
      <c r="AS957" s="222" t="s">
        <v>3454</v>
      </c>
      <c r="AT957" s="222">
        <v>423051</v>
      </c>
    </row>
    <row r="958" spans="1:46">
      <c r="A958" s="222">
        <v>423055</v>
      </c>
      <c r="B958" s="222" t="s">
        <v>470</v>
      </c>
      <c r="L958" s="222" t="s">
        <v>165</v>
      </c>
      <c r="Q958" s="222" t="s">
        <v>165</v>
      </c>
      <c r="R958" s="222" t="s">
        <v>165</v>
      </c>
      <c r="T958" s="222" t="s">
        <v>165</v>
      </c>
      <c r="U958" s="222" t="s">
        <v>165</v>
      </c>
      <c r="V958" s="222" t="s">
        <v>165</v>
      </c>
      <c r="W958" s="222" t="s">
        <v>165</v>
      </c>
      <c r="AS958" s="222" t="s">
        <v>3454</v>
      </c>
      <c r="AT958" s="222">
        <v>423055</v>
      </c>
    </row>
    <row r="959" spans="1:46">
      <c r="A959" s="222">
        <v>423062</v>
      </c>
      <c r="B959" s="222" t="s">
        <v>470</v>
      </c>
      <c r="H959" s="222" t="s">
        <v>166</v>
      </c>
      <c r="L959" s="222" t="s">
        <v>165</v>
      </c>
      <c r="R959" s="222" t="s">
        <v>165</v>
      </c>
      <c r="S959" s="222" t="s">
        <v>165</v>
      </c>
      <c r="T959" s="222" t="s">
        <v>166</v>
      </c>
      <c r="AS959" s="222" t="s">
        <v>3454</v>
      </c>
      <c r="AT959" s="222">
        <v>423062</v>
      </c>
    </row>
    <row r="960" spans="1:46">
      <c r="A960" s="222">
        <v>423063</v>
      </c>
      <c r="B960" s="222" t="s">
        <v>470</v>
      </c>
      <c r="P960" s="222" t="s">
        <v>165</v>
      </c>
      <c r="Q960" s="222" t="s">
        <v>165</v>
      </c>
      <c r="R960" s="222" t="s">
        <v>165</v>
      </c>
      <c r="S960" s="222" t="s">
        <v>165</v>
      </c>
      <c r="T960" s="222" t="s">
        <v>165</v>
      </c>
      <c r="U960" s="222" t="s">
        <v>165</v>
      </c>
      <c r="V960" s="222" t="s">
        <v>165</v>
      </c>
      <c r="W960" s="222" t="s">
        <v>165</v>
      </c>
      <c r="X960" s="222" t="s">
        <v>165</v>
      </c>
      <c r="AS960" s="222" t="s">
        <v>3454</v>
      </c>
      <c r="AT960" s="222">
        <v>423063</v>
      </c>
    </row>
    <row r="961" spans="1:46">
      <c r="A961" s="222">
        <v>423068</v>
      </c>
      <c r="B961" s="222" t="s">
        <v>470</v>
      </c>
      <c r="L961" s="222" t="s">
        <v>164</v>
      </c>
      <c r="Q961" s="222" t="s">
        <v>164</v>
      </c>
      <c r="S961" s="222" t="s">
        <v>164</v>
      </c>
      <c r="T961" s="222" t="s">
        <v>166</v>
      </c>
      <c r="W961" s="222" t="s">
        <v>166</v>
      </c>
      <c r="AS961" s="222" t="s">
        <v>3454</v>
      </c>
      <c r="AT961" s="222">
        <v>423068</v>
      </c>
    </row>
    <row r="962" spans="1:46">
      <c r="A962" s="222">
        <v>423069</v>
      </c>
      <c r="B962" s="222" t="s">
        <v>470</v>
      </c>
      <c r="Q962" s="222" t="s">
        <v>165</v>
      </c>
      <c r="R962" s="222" t="s">
        <v>165</v>
      </c>
      <c r="S962" s="222" t="s">
        <v>165</v>
      </c>
      <c r="U962" s="222" t="s">
        <v>165</v>
      </c>
      <c r="V962" s="222" t="s">
        <v>165</v>
      </c>
      <c r="W962" s="222" t="s">
        <v>166</v>
      </c>
      <c r="AS962" s="222" t="s">
        <v>3454</v>
      </c>
      <c r="AT962" s="222">
        <v>423069</v>
      </c>
    </row>
    <row r="963" spans="1:46">
      <c r="A963" s="222">
        <v>423071</v>
      </c>
      <c r="B963" s="222" t="s">
        <v>470</v>
      </c>
      <c r="H963" s="222" t="s">
        <v>164</v>
      </c>
      <c r="L963" s="222" t="s">
        <v>165</v>
      </c>
      <c r="P963" s="222" t="s">
        <v>166</v>
      </c>
      <c r="R963" s="222" t="s">
        <v>165</v>
      </c>
      <c r="S963" s="222" t="s">
        <v>165</v>
      </c>
      <c r="T963" s="222" t="s">
        <v>165</v>
      </c>
      <c r="U963" s="222" t="s">
        <v>165</v>
      </c>
      <c r="V963" s="222" t="s">
        <v>165</v>
      </c>
      <c r="W963" s="222" t="s">
        <v>165</v>
      </c>
      <c r="X963" s="222" t="s">
        <v>165</v>
      </c>
      <c r="AS963" s="222" t="s">
        <v>3454</v>
      </c>
      <c r="AT963" s="222">
        <v>423071</v>
      </c>
    </row>
    <row r="964" spans="1:46">
      <c r="A964" s="222">
        <v>423077</v>
      </c>
      <c r="B964" s="222" t="s">
        <v>361</v>
      </c>
      <c r="G964" s="222" t="s">
        <v>166</v>
      </c>
      <c r="H964" s="222" t="s">
        <v>164</v>
      </c>
      <c r="L964" s="222" t="s">
        <v>165</v>
      </c>
      <c r="N964" s="222" t="s">
        <v>165</v>
      </c>
      <c r="O964" s="222" t="s">
        <v>165</v>
      </c>
      <c r="P964" s="222" t="s">
        <v>165</v>
      </c>
      <c r="Q964" s="222" t="s">
        <v>165</v>
      </c>
      <c r="R964" s="222" t="s">
        <v>165</v>
      </c>
      <c r="S964" s="222" t="s">
        <v>165</v>
      </c>
      <c r="AS964" s="222" t="s">
        <v>3454</v>
      </c>
      <c r="AT964" s="222">
        <v>423077</v>
      </c>
    </row>
    <row r="965" spans="1:46">
      <c r="A965" s="222">
        <v>423081</v>
      </c>
      <c r="B965" s="222" t="s">
        <v>470</v>
      </c>
      <c r="E965" s="222" t="s">
        <v>164</v>
      </c>
      <c r="G965" s="222" t="s">
        <v>164</v>
      </c>
      <c r="K965" s="222" t="s">
        <v>166</v>
      </c>
      <c r="L965" s="222" t="s">
        <v>166</v>
      </c>
      <c r="P965" s="222" t="s">
        <v>165</v>
      </c>
      <c r="Q965" s="222" t="s">
        <v>166</v>
      </c>
      <c r="T965" s="222" t="s">
        <v>165</v>
      </c>
      <c r="U965" s="222" t="s">
        <v>165</v>
      </c>
      <c r="V965" s="222" t="s">
        <v>165</v>
      </c>
      <c r="W965" s="222" t="s">
        <v>165</v>
      </c>
      <c r="X965" s="222" t="s">
        <v>165</v>
      </c>
      <c r="AS965" s="222" t="s">
        <v>3454</v>
      </c>
      <c r="AT965" s="222">
        <v>423081</v>
      </c>
    </row>
    <row r="966" spans="1:46">
      <c r="A966" s="222">
        <v>423082</v>
      </c>
      <c r="B966" s="222" t="s">
        <v>361</v>
      </c>
      <c r="G966" s="222" t="s">
        <v>164</v>
      </c>
      <c r="I966" s="222" t="s">
        <v>166</v>
      </c>
      <c r="N966" s="222" t="s">
        <v>165</v>
      </c>
      <c r="O966" s="222" t="s">
        <v>165</v>
      </c>
      <c r="P966" s="222" t="s">
        <v>165</v>
      </c>
      <c r="Q966" s="222" t="s">
        <v>165</v>
      </c>
      <c r="R966" s="222" t="s">
        <v>165</v>
      </c>
      <c r="S966" s="222" t="s">
        <v>165</v>
      </c>
      <c r="AS966" s="222" t="s">
        <v>3454</v>
      </c>
      <c r="AT966" s="222">
        <v>423082</v>
      </c>
    </row>
    <row r="967" spans="1:46">
      <c r="A967" s="222">
        <v>423084</v>
      </c>
      <c r="B967" s="222" t="s">
        <v>470</v>
      </c>
      <c r="K967" s="222" t="s">
        <v>165</v>
      </c>
      <c r="M967" s="222" t="s">
        <v>165</v>
      </c>
      <c r="N967" s="222" t="s">
        <v>165</v>
      </c>
      <c r="P967" s="222" t="s">
        <v>165</v>
      </c>
      <c r="R967" s="222" t="s">
        <v>165</v>
      </c>
      <c r="S967" s="222" t="s">
        <v>165</v>
      </c>
      <c r="T967" s="222" t="s">
        <v>165</v>
      </c>
      <c r="U967" s="222" t="s">
        <v>165</v>
      </c>
      <c r="V967" s="222" t="s">
        <v>165</v>
      </c>
      <c r="W967" s="222" t="s">
        <v>165</v>
      </c>
      <c r="X967" s="222" t="s">
        <v>165</v>
      </c>
      <c r="AS967" s="222" t="s">
        <v>3454</v>
      </c>
      <c r="AT967" s="222">
        <v>423084</v>
      </c>
    </row>
    <row r="968" spans="1:46">
      <c r="A968" s="222">
        <v>423089</v>
      </c>
      <c r="B968" s="222" t="s">
        <v>470</v>
      </c>
      <c r="G968" s="222" t="s">
        <v>165</v>
      </c>
      <c r="J968" s="222" t="s">
        <v>166</v>
      </c>
      <c r="O968" s="222" t="s">
        <v>166</v>
      </c>
      <c r="Q968" s="222" t="s">
        <v>165</v>
      </c>
      <c r="T968" s="222" t="s">
        <v>165</v>
      </c>
      <c r="U968" s="222" t="s">
        <v>165</v>
      </c>
      <c r="V968" s="222" t="s">
        <v>165</v>
      </c>
      <c r="W968" s="222" t="s">
        <v>165</v>
      </c>
      <c r="X968" s="222" t="s">
        <v>165</v>
      </c>
      <c r="AS968" s="222" t="s">
        <v>3454</v>
      </c>
      <c r="AT968" s="222">
        <v>423089</v>
      </c>
    </row>
    <row r="969" spans="1:46">
      <c r="A969" s="222">
        <v>423092</v>
      </c>
      <c r="B969" s="222" t="s">
        <v>361</v>
      </c>
      <c r="F969" s="222" t="s">
        <v>164</v>
      </c>
      <c r="H969" s="222" t="s">
        <v>165</v>
      </c>
      <c r="J969" s="222" t="s">
        <v>164</v>
      </c>
      <c r="N969" s="222" t="s">
        <v>165</v>
      </c>
      <c r="O969" s="222" t="s">
        <v>165</v>
      </c>
      <c r="R969" s="222" t="s">
        <v>165</v>
      </c>
      <c r="S969" s="222" t="s">
        <v>165</v>
      </c>
      <c r="AS969" s="222" t="s">
        <v>3454</v>
      </c>
      <c r="AT969" s="222">
        <v>423092</v>
      </c>
    </row>
    <row r="970" spans="1:46">
      <c r="A970" s="222">
        <v>423098</v>
      </c>
      <c r="B970" s="222" t="s">
        <v>470</v>
      </c>
      <c r="H970" s="222" t="s">
        <v>164</v>
      </c>
      <c r="J970" s="222" t="s">
        <v>165</v>
      </c>
      <c r="L970" s="222" t="s">
        <v>165</v>
      </c>
      <c r="R970" s="222" t="s">
        <v>165</v>
      </c>
      <c r="S970" s="222" t="s">
        <v>165</v>
      </c>
      <c r="T970" s="222" t="s">
        <v>166</v>
      </c>
      <c r="U970" s="222" t="s">
        <v>165</v>
      </c>
      <c r="W970" s="222" t="s">
        <v>166</v>
      </c>
      <c r="AS970" s="222" t="s">
        <v>3454</v>
      </c>
      <c r="AT970" s="222">
        <v>423098</v>
      </c>
    </row>
    <row r="971" spans="1:46">
      <c r="A971" s="222">
        <v>423099</v>
      </c>
      <c r="B971" s="222" t="s">
        <v>470</v>
      </c>
      <c r="D971" s="222" t="s">
        <v>164</v>
      </c>
      <c r="E971" s="222" t="s">
        <v>164</v>
      </c>
      <c r="H971" s="222" t="s">
        <v>165</v>
      </c>
      <c r="L971" s="222" t="s">
        <v>165</v>
      </c>
      <c r="R971" s="222" t="s">
        <v>165</v>
      </c>
      <c r="S971" s="222" t="s">
        <v>165</v>
      </c>
      <c r="T971" s="222" t="s">
        <v>165</v>
      </c>
      <c r="U971" s="222" t="s">
        <v>165</v>
      </c>
      <c r="V971" s="222" t="s">
        <v>165</v>
      </c>
      <c r="W971" s="222" t="s">
        <v>165</v>
      </c>
      <c r="X971" s="222" t="s">
        <v>165</v>
      </c>
      <c r="AS971" s="222" t="s">
        <v>3454</v>
      </c>
      <c r="AT971" s="222">
        <v>423099</v>
      </c>
    </row>
    <row r="972" spans="1:46">
      <c r="A972" s="222">
        <v>423100</v>
      </c>
      <c r="B972" s="222" t="s">
        <v>470</v>
      </c>
      <c r="I972" s="222" t="s">
        <v>165</v>
      </c>
      <c r="N972" s="222" t="s">
        <v>165</v>
      </c>
      <c r="P972" s="222" t="s">
        <v>165</v>
      </c>
      <c r="Q972" s="222" t="s">
        <v>165</v>
      </c>
      <c r="R972" s="222" t="s">
        <v>165</v>
      </c>
      <c r="S972" s="222" t="s">
        <v>166</v>
      </c>
      <c r="T972" s="222" t="s">
        <v>165</v>
      </c>
      <c r="U972" s="222" t="s">
        <v>165</v>
      </c>
      <c r="V972" s="222" t="s">
        <v>165</v>
      </c>
      <c r="W972" s="222" t="s">
        <v>165</v>
      </c>
      <c r="X972" s="222" t="s">
        <v>165</v>
      </c>
      <c r="AS972" s="222" t="s">
        <v>3454</v>
      </c>
      <c r="AT972" s="222">
        <v>423100</v>
      </c>
    </row>
    <row r="973" spans="1:46">
      <c r="A973" s="222">
        <v>423103</v>
      </c>
      <c r="B973" s="222" t="s">
        <v>470</v>
      </c>
      <c r="K973" s="222" t="s">
        <v>164</v>
      </c>
      <c r="L973" s="222" t="s">
        <v>165</v>
      </c>
      <c r="P973" s="222" t="s">
        <v>166</v>
      </c>
      <c r="Q973" s="222" t="s">
        <v>164</v>
      </c>
      <c r="R973" s="222" t="s">
        <v>165</v>
      </c>
      <c r="T973" s="222" t="s">
        <v>165</v>
      </c>
      <c r="U973" s="222" t="s">
        <v>165</v>
      </c>
      <c r="V973" s="222" t="s">
        <v>165</v>
      </c>
      <c r="W973" s="222" t="s">
        <v>165</v>
      </c>
      <c r="AS973" s="222" t="s">
        <v>3454</v>
      </c>
      <c r="AT973" s="222">
        <v>423103</v>
      </c>
    </row>
    <row r="974" spans="1:46">
      <c r="A974" s="222">
        <v>423105</v>
      </c>
      <c r="B974" s="222" t="s">
        <v>470</v>
      </c>
      <c r="J974" s="222" t="s">
        <v>165</v>
      </c>
      <c r="L974" s="222" t="s">
        <v>165</v>
      </c>
      <c r="N974" s="222" t="s">
        <v>165</v>
      </c>
      <c r="O974" s="222" t="s">
        <v>166</v>
      </c>
      <c r="P974" s="222" t="s">
        <v>165</v>
      </c>
      <c r="Q974" s="222" t="s">
        <v>165</v>
      </c>
      <c r="R974" s="222" t="s">
        <v>165</v>
      </c>
      <c r="S974" s="222" t="s">
        <v>165</v>
      </c>
      <c r="T974" s="222" t="s">
        <v>165</v>
      </c>
      <c r="U974" s="222" t="s">
        <v>165</v>
      </c>
      <c r="V974" s="222" t="s">
        <v>165</v>
      </c>
      <c r="W974" s="222" t="s">
        <v>165</v>
      </c>
      <c r="X974" s="222" t="s">
        <v>165</v>
      </c>
      <c r="AS974" s="222" t="s">
        <v>3454</v>
      </c>
      <c r="AT974" s="222">
        <v>423105</v>
      </c>
    </row>
    <row r="975" spans="1:46">
      <c r="A975" s="222">
        <v>423109</v>
      </c>
      <c r="B975" s="222" t="s">
        <v>470</v>
      </c>
      <c r="F975" s="222" t="s">
        <v>164</v>
      </c>
      <c r="G975" s="222" t="s">
        <v>165</v>
      </c>
      <c r="H975" s="222" t="s">
        <v>164</v>
      </c>
      <c r="L975" s="222" t="s">
        <v>165</v>
      </c>
      <c r="N975" s="222" t="s">
        <v>164</v>
      </c>
      <c r="P975" s="222" t="s">
        <v>164</v>
      </c>
      <c r="Q975" s="222" t="s">
        <v>165</v>
      </c>
      <c r="R975" s="222" t="s">
        <v>165</v>
      </c>
      <c r="S975" s="222" t="s">
        <v>165</v>
      </c>
      <c r="T975" s="222" t="s">
        <v>166</v>
      </c>
      <c r="U975" s="222" t="s">
        <v>165</v>
      </c>
      <c r="V975" s="222" t="s">
        <v>165</v>
      </c>
      <c r="W975" s="222" t="s">
        <v>165</v>
      </c>
      <c r="AS975" s="222" t="s">
        <v>3454</v>
      </c>
      <c r="AT975" s="222">
        <v>423109</v>
      </c>
    </row>
    <row r="976" spans="1:46">
      <c r="A976" s="222">
        <v>423110</v>
      </c>
      <c r="B976" s="222" t="s">
        <v>470</v>
      </c>
      <c r="F976" s="222" t="s">
        <v>166</v>
      </c>
      <c r="M976" s="222" t="s">
        <v>166</v>
      </c>
      <c r="R976" s="222" t="s">
        <v>166</v>
      </c>
      <c r="S976" s="222" t="s">
        <v>166</v>
      </c>
      <c r="W976" s="222" t="s">
        <v>165</v>
      </c>
      <c r="AS976" s="222" t="s">
        <v>3454</v>
      </c>
      <c r="AT976" s="222">
        <v>423110</v>
      </c>
    </row>
    <row r="977" spans="1:46">
      <c r="A977" s="222">
        <v>423111</v>
      </c>
      <c r="B977" s="222" t="s">
        <v>361</v>
      </c>
      <c r="I977" s="222" t="s">
        <v>165</v>
      </c>
      <c r="J977" s="222" t="s">
        <v>165</v>
      </c>
      <c r="N977" s="222" t="s">
        <v>165</v>
      </c>
      <c r="O977" s="222" t="s">
        <v>165</v>
      </c>
      <c r="P977" s="222" t="s">
        <v>165</v>
      </c>
      <c r="Q977" s="222" t="s">
        <v>165</v>
      </c>
      <c r="R977" s="222" t="s">
        <v>165</v>
      </c>
      <c r="S977" s="222" t="s">
        <v>165</v>
      </c>
      <c r="AS977" s="222" t="s">
        <v>3454</v>
      </c>
      <c r="AT977" s="222">
        <v>423111</v>
      </c>
    </row>
    <row r="978" spans="1:46">
      <c r="A978" s="222">
        <v>423113</v>
      </c>
      <c r="B978" s="222" t="s">
        <v>470</v>
      </c>
      <c r="C978" s="222" t="s">
        <v>166</v>
      </c>
      <c r="D978" s="222" t="s">
        <v>165</v>
      </c>
      <c r="I978" s="222" t="s">
        <v>165</v>
      </c>
      <c r="L978" s="222" t="s">
        <v>166</v>
      </c>
      <c r="N978" s="222" t="s">
        <v>164</v>
      </c>
      <c r="Q978" s="222" t="s">
        <v>166</v>
      </c>
      <c r="R978" s="222" t="s">
        <v>165</v>
      </c>
      <c r="S978" s="222" t="s">
        <v>164</v>
      </c>
      <c r="AS978" s="222" t="s">
        <v>3454</v>
      </c>
      <c r="AT978" s="222">
        <v>423113</v>
      </c>
    </row>
    <row r="979" spans="1:46">
      <c r="A979" s="222">
        <v>423118</v>
      </c>
      <c r="B979" s="222" t="s">
        <v>470</v>
      </c>
      <c r="E979" s="222" t="s">
        <v>166</v>
      </c>
      <c r="H979" s="222" t="s">
        <v>166</v>
      </c>
      <c r="K979" s="222" t="s">
        <v>166</v>
      </c>
      <c r="L979" s="222" t="s">
        <v>164</v>
      </c>
      <c r="O979" s="222" t="s">
        <v>166</v>
      </c>
      <c r="Q979" s="222" t="s">
        <v>165</v>
      </c>
      <c r="T979" s="222" t="s">
        <v>165</v>
      </c>
      <c r="W979" s="222" t="s">
        <v>165</v>
      </c>
      <c r="X979" s="222" t="s">
        <v>165</v>
      </c>
      <c r="AS979" s="222" t="s">
        <v>3454</v>
      </c>
      <c r="AT979" s="222">
        <v>423118</v>
      </c>
    </row>
    <row r="980" spans="1:46">
      <c r="A980" s="222">
        <v>423119</v>
      </c>
      <c r="B980" s="222" t="s">
        <v>470</v>
      </c>
      <c r="I980" s="222" t="s">
        <v>166</v>
      </c>
      <c r="L980" s="222" t="s">
        <v>166</v>
      </c>
      <c r="N980" s="222" t="s">
        <v>166</v>
      </c>
      <c r="O980" s="222" t="s">
        <v>166</v>
      </c>
      <c r="P980" s="222" t="s">
        <v>166</v>
      </c>
      <c r="Q980" s="222" t="s">
        <v>166</v>
      </c>
      <c r="R980" s="222" t="s">
        <v>166</v>
      </c>
      <c r="T980" s="222" t="s">
        <v>165</v>
      </c>
      <c r="U980" s="222" t="s">
        <v>165</v>
      </c>
      <c r="V980" s="222" t="s">
        <v>165</v>
      </c>
      <c r="W980" s="222" t="s">
        <v>165</v>
      </c>
      <c r="AS980" s="222" t="s">
        <v>3454</v>
      </c>
      <c r="AT980" s="222">
        <v>423119</v>
      </c>
    </row>
    <row r="981" spans="1:46">
      <c r="A981" s="222">
        <v>423129</v>
      </c>
      <c r="B981" s="222" t="s">
        <v>470</v>
      </c>
      <c r="D981" s="222" t="s">
        <v>166</v>
      </c>
      <c r="L981" s="222" t="s">
        <v>164</v>
      </c>
      <c r="M981" s="222" t="s">
        <v>164</v>
      </c>
      <c r="N981" s="222" t="s">
        <v>166</v>
      </c>
      <c r="Q981" s="222" t="s">
        <v>166</v>
      </c>
      <c r="R981" s="222" t="s">
        <v>165</v>
      </c>
      <c r="S981" s="222" t="s">
        <v>165</v>
      </c>
      <c r="T981" s="222" t="s">
        <v>165</v>
      </c>
      <c r="U981" s="222" t="s">
        <v>165</v>
      </c>
      <c r="V981" s="222" t="s">
        <v>165</v>
      </c>
      <c r="W981" s="222" t="s">
        <v>165</v>
      </c>
      <c r="X981" s="222" t="s">
        <v>165</v>
      </c>
      <c r="AS981" s="222" t="s">
        <v>3454</v>
      </c>
      <c r="AT981" s="222">
        <v>423129</v>
      </c>
    </row>
    <row r="982" spans="1:46">
      <c r="A982" s="222">
        <v>423137</v>
      </c>
      <c r="B982" s="222" t="s">
        <v>470</v>
      </c>
      <c r="D982" s="222" t="s">
        <v>166</v>
      </c>
      <c r="L982" s="222" t="s">
        <v>165</v>
      </c>
      <c r="R982" s="222" t="s">
        <v>165</v>
      </c>
      <c r="S982" s="222" t="s">
        <v>165</v>
      </c>
      <c r="X982" s="222" t="s">
        <v>166</v>
      </c>
      <c r="AS982" s="222" t="s">
        <v>3454</v>
      </c>
      <c r="AT982" s="222">
        <v>423137</v>
      </c>
    </row>
    <row r="983" spans="1:46">
      <c r="A983" s="222">
        <v>423140</v>
      </c>
      <c r="B983" s="222" t="s">
        <v>470</v>
      </c>
      <c r="F983" s="222" t="s">
        <v>164</v>
      </c>
      <c r="N983" s="222" t="s">
        <v>166</v>
      </c>
      <c r="P983" s="222" t="s">
        <v>166</v>
      </c>
      <c r="Q983" s="222" t="s">
        <v>166</v>
      </c>
      <c r="T983" s="222" t="s">
        <v>165</v>
      </c>
      <c r="U983" s="222" t="s">
        <v>165</v>
      </c>
      <c r="V983" s="222" t="s">
        <v>165</v>
      </c>
      <c r="W983" s="222" t="s">
        <v>165</v>
      </c>
      <c r="X983" s="222" t="s">
        <v>165</v>
      </c>
      <c r="AS983" s="222" t="s">
        <v>3454</v>
      </c>
      <c r="AT983" s="222">
        <v>423140</v>
      </c>
    </row>
    <row r="984" spans="1:46">
      <c r="A984" s="222">
        <v>423142</v>
      </c>
      <c r="B984" s="222" t="s">
        <v>470</v>
      </c>
      <c r="D984" s="222" t="s">
        <v>164</v>
      </c>
      <c r="G984" s="222" t="s">
        <v>164</v>
      </c>
      <c r="Q984" s="222" t="s">
        <v>164</v>
      </c>
      <c r="S984" s="222" t="s">
        <v>164</v>
      </c>
      <c r="X984" s="222" t="s">
        <v>166</v>
      </c>
      <c r="AS984" s="222" t="s">
        <v>3454</v>
      </c>
      <c r="AT984" s="222">
        <v>423142</v>
      </c>
    </row>
    <row r="985" spans="1:46">
      <c r="A985" s="222">
        <v>423143</v>
      </c>
      <c r="B985" s="222" t="s">
        <v>470</v>
      </c>
      <c r="G985" s="222" t="s">
        <v>164</v>
      </c>
      <c r="T985" s="222" t="s">
        <v>165</v>
      </c>
      <c r="U985" s="222" t="s">
        <v>165</v>
      </c>
      <c r="V985" s="222" t="s">
        <v>165</v>
      </c>
      <c r="W985" s="222" t="s">
        <v>165</v>
      </c>
      <c r="X985" s="222" t="s">
        <v>165</v>
      </c>
      <c r="AS985" s="222" t="s">
        <v>3454</v>
      </c>
      <c r="AT985" s="222">
        <v>423143</v>
      </c>
    </row>
    <row r="986" spans="1:46">
      <c r="A986" s="222">
        <v>423150</v>
      </c>
      <c r="B986" s="222" t="s">
        <v>470</v>
      </c>
      <c r="C986" s="222" t="s">
        <v>164</v>
      </c>
      <c r="D986" s="222" t="s">
        <v>164</v>
      </c>
      <c r="G986" s="222" t="s">
        <v>164</v>
      </c>
      <c r="K986" s="222" t="s">
        <v>164</v>
      </c>
      <c r="N986" s="222" t="s">
        <v>165</v>
      </c>
      <c r="P986" s="222" t="s">
        <v>165</v>
      </c>
      <c r="Q986" s="222" t="s">
        <v>166</v>
      </c>
      <c r="R986" s="222" t="s">
        <v>166</v>
      </c>
      <c r="S986" s="222" t="s">
        <v>165</v>
      </c>
      <c r="T986" s="222" t="s">
        <v>165</v>
      </c>
      <c r="U986" s="222" t="s">
        <v>165</v>
      </c>
      <c r="V986" s="222" t="s">
        <v>165</v>
      </c>
      <c r="X986" s="222" t="s">
        <v>165</v>
      </c>
      <c r="AS986" s="222" t="s">
        <v>3454</v>
      </c>
      <c r="AT986" s="222">
        <v>423150</v>
      </c>
    </row>
    <row r="987" spans="1:46">
      <c r="A987" s="222">
        <v>423152</v>
      </c>
      <c r="B987" s="222" t="s">
        <v>361</v>
      </c>
      <c r="D987" s="222" t="s">
        <v>164</v>
      </c>
      <c r="E987" s="222" t="s">
        <v>164</v>
      </c>
      <c r="I987" s="222" t="s">
        <v>165</v>
      </c>
      <c r="K987" s="222" t="s">
        <v>164</v>
      </c>
      <c r="N987" s="222" t="s">
        <v>165</v>
      </c>
      <c r="O987" s="222" t="s">
        <v>165</v>
      </c>
      <c r="P987" s="222" t="s">
        <v>165</v>
      </c>
      <c r="Q987" s="222" t="s">
        <v>165</v>
      </c>
      <c r="R987" s="222" t="s">
        <v>165</v>
      </c>
      <c r="S987" s="222" t="s">
        <v>165</v>
      </c>
      <c r="AS987" s="222" t="s">
        <v>3454</v>
      </c>
      <c r="AT987" s="222">
        <v>423152</v>
      </c>
    </row>
    <row r="988" spans="1:46">
      <c r="A988" s="222">
        <v>423159</v>
      </c>
      <c r="B988" s="222" t="s">
        <v>361</v>
      </c>
      <c r="E988" s="222" t="s">
        <v>164</v>
      </c>
      <c r="H988" s="222" t="s">
        <v>166</v>
      </c>
      <c r="J988" s="222" t="s">
        <v>164</v>
      </c>
      <c r="L988" s="222" t="s">
        <v>165</v>
      </c>
      <c r="N988" s="222" t="s">
        <v>165</v>
      </c>
      <c r="O988" s="222" t="s">
        <v>165</v>
      </c>
      <c r="P988" s="222" t="s">
        <v>165</v>
      </c>
      <c r="Q988" s="222" t="s">
        <v>165</v>
      </c>
      <c r="R988" s="222" t="s">
        <v>165</v>
      </c>
      <c r="S988" s="222" t="s">
        <v>165</v>
      </c>
      <c r="AS988" s="222" t="s">
        <v>3454</v>
      </c>
      <c r="AT988" s="222">
        <v>423159</v>
      </c>
    </row>
    <row r="989" spans="1:46">
      <c r="A989" s="222">
        <v>423160</v>
      </c>
      <c r="B989" s="222" t="s">
        <v>470</v>
      </c>
      <c r="K989" s="222" t="s">
        <v>166</v>
      </c>
      <c r="O989" s="222" t="s">
        <v>164</v>
      </c>
      <c r="P989" s="222" t="s">
        <v>165</v>
      </c>
      <c r="Q989" s="222" t="s">
        <v>165</v>
      </c>
      <c r="R989" s="222" t="s">
        <v>165</v>
      </c>
      <c r="U989" s="222" t="s">
        <v>165</v>
      </c>
      <c r="V989" s="222" t="s">
        <v>165</v>
      </c>
      <c r="W989" s="222" t="s">
        <v>165</v>
      </c>
      <c r="X989" s="222" t="s">
        <v>165</v>
      </c>
      <c r="AS989" s="222" t="s">
        <v>3454</v>
      </c>
      <c r="AT989" s="222">
        <v>423160</v>
      </c>
    </row>
    <row r="990" spans="1:46">
      <c r="A990" s="222">
        <v>423163</v>
      </c>
      <c r="B990" s="222" t="s">
        <v>361</v>
      </c>
      <c r="E990" s="222" t="s">
        <v>166</v>
      </c>
      <c r="L990" s="222" t="s">
        <v>166</v>
      </c>
      <c r="N990" s="222" t="s">
        <v>165</v>
      </c>
      <c r="O990" s="222" t="s">
        <v>165</v>
      </c>
      <c r="P990" s="222" t="s">
        <v>165</v>
      </c>
      <c r="Q990" s="222" t="s">
        <v>165</v>
      </c>
      <c r="R990" s="222" t="s">
        <v>165</v>
      </c>
      <c r="S990" s="222" t="s">
        <v>165</v>
      </c>
      <c r="AS990" s="222" t="s">
        <v>3454</v>
      </c>
      <c r="AT990" s="222">
        <v>423163</v>
      </c>
    </row>
    <row r="991" spans="1:46">
      <c r="A991" s="222">
        <v>423164</v>
      </c>
      <c r="B991" s="222" t="s">
        <v>470</v>
      </c>
      <c r="F991" s="222" t="s">
        <v>164</v>
      </c>
      <c r="K991" s="222" t="s">
        <v>166</v>
      </c>
      <c r="L991" s="222" t="s">
        <v>165</v>
      </c>
      <c r="M991" s="222" t="s">
        <v>164</v>
      </c>
      <c r="O991" s="222" t="s">
        <v>165</v>
      </c>
      <c r="P991" s="222" t="s">
        <v>166</v>
      </c>
      <c r="Q991" s="222" t="s">
        <v>165</v>
      </c>
      <c r="R991" s="222" t="s">
        <v>165</v>
      </c>
      <c r="S991" s="222" t="s">
        <v>165</v>
      </c>
      <c r="T991" s="222" t="s">
        <v>165</v>
      </c>
      <c r="U991" s="222" t="s">
        <v>165</v>
      </c>
      <c r="V991" s="222" t="s">
        <v>165</v>
      </c>
      <c r="W991" s="222" t="s">
        <v>165</v>
      </c>
      <c r="AS991" s="222" t="s">
        <v>3454</v>
      </c>
      <c r="AT991" s="222">
        <v>423164</v>
      </c>
    </row>
    <row r="992" spans="1:46">
      <c r="A992" s="222">
        <v>423170</v>
      </c>
      <c r="B992" s="222" t="s">
        <v>470</v>
      </c>
      <c r="F992" s="222" t="s">
        <v>164</v>
      </c>
      <c r="K992" s="222" t="s">
        <v>164</v>
      </c>
      <c r="N992" s="222" t="s">
        <v>165</v>
      </c>
      <c r="O992" s="222" t="s">
        <v>166</v>
      </c>
      <c r="Q992" s="222" t="s">
        <v>165</v>
      </c>
      <c r="R992" s="222" t="s">
        <v>165</v>
      </c>
      <c r="T992" s="222" t="s">
        <v>165</v>
      </c>
      <c r="U992" s="222" t="s">
        <v>165</v>
      </c>
      <c r="V992" s="222" t="s">
        <v>165</v>
      </c>
      <c r="W992" s="222" t="s">
        <v>165</v>
      </c>
      <c r="X992" s="222" t="s">
        <v>166</v>
      </c>
      <c r="AS992" s="222" t="s">
        <v>3454</v>
      </c>
      <c r="AT992" s="222">
        <v>423170</v>
      </c>
    </row>
    <row r="993" spans="1:46">
      <c r="A993" s="222">
        <v>423171</v>
      </c>
      <c r="B993" s="222" t="s">
        <v>470</v>
      </c>
      <c r="E993" s="222" t="s">
        <v>164</v>
      </c>
      <c r="I993" s="222" t="s">
        <v>166</v>
      </c>
      <c r="K993" s="222" t="s">
        <v>164</v>
      </c>
      <c r="N993" s="222" t="s">
        <v>166</v>
      </c>
      <c r="O993" s="222" t="s">
        <v>166</v>
      </c>
      <c r="P993" s="222" t="s">
        <v>166</v>
      </c>
      <c r="R993" s="222" t="s">
        <v>165</v>
      </c>
      <c r="S993" s="222" t="s">
        <v>165</v>
      </c>
      <c r="T993" s="222" t="s">
        <v>165</v>
      </c>
      <c r="U993" s="222" t="s">
        <v>165</v>
      </c>
      <c r="V993" s="222" t="s">
        <v>165</v>
      </c>
      <c r="W993" s="222" t="s">
        <v>165</v>
      </c>
      <c r="X993" s="222" t="s">
        <v>165</v>
      </c>
      <c r="AS993" s="222" t="s">
        <v>3454</v>
      </c>
      <c r="AT993" s="222">
        <v>423171</v>
      </c>
    </row>
    <row r="994" spans="1:46">
      <c r="A994" s="222">
        <v>423172</v>
      </c>
      <c r="B994" s="222" t="s">
        <v>470</v>
      </c>
      <c r="P994" s="222" t="s">
        <v>165</v>
      </c>
      <c r="R994" s="222" t="s">
        <v>165</v>
      </c>
      <c r="T994" s="222" t="s">
        <v>165</v>
      </c>
      <c r="U994" s="222" t="s">
        <v>165</v>
      </c>
      <c r="V994" s="222" t="s">
        <v>165</v>
      </c>
      <c r="W994" s="222" t="s">
        <v>165</v>
      </c>
      <c r="X994" s="222" t="s">
        <v>165</v>
      </c>
      <c r="AS994" s="222" t="s">
        <v>3454</v>
      </c>
      <c r="AT994" s="222">
        <v>423172</v>
      </c>
    </row>
    <row r="995" spans="1:46">
      <c r="A995" s="222">
        <v>423182</v>
      </c>
      <c r="B995" s="222" t="s">
        <v>470</v>
      </c>
      <c r="N995" s="222" t="s">
        <v>166</v>
      </c>
      <c r="P995" s="222" t="s">
        <v>165</v>
      </c>
      <c r="R995" s="222" t="s">
        <v>165</v>
      </c>
      <c r="T995" s="222" t="s">
        <v>165</v>
      </c>
      <c r="U995" s="222" t="s">
        <v>166</v>
      </c>
      <c r="W995" s="222" t="s">
        <v>165</v>
      </c>
      <c r="AS995" s="222" t="s">
        <v>3454</v>
      </c>
      <c r="AT995" s="222">
        <v>423182</v>
      </c>
    </row>
    <row r="996" spans="1:46">
      <c r="A996" s="222">
        <v>423184</v>
      </c>
      <c r="B996" s="222" t="s">
        <v>470</v>
      </c>
      <c r="J996" s="222" t="s">
        <v>166</v>
      </c>
      <c r="L996" s="222" t="s">
        <v>166</v>
      </c>
      <c r="N996" s="222" t="s">
        <v>165</v>
      </c>
      <c r="P996" s="222" t="s">
        <v>165</v>
      </c>
      <c r="Q996" s="222" t="s">
        <v>164</v>
      </c>
      <c r="R996" s="222" t="s">
        <v>165</v>
      </c>
      <c r="S996" s="222" t="s">
        <v>166</v>
      </c>
      <c r="T996" s="222" t="s">
        <v>165</v>
      </c>
      <c r="U996" s="222" t="s">
        <v>165</v>
      </c>
      <c r="V996" s="222" t="s">
        <v>165</v>
      </c>
      <c r="W996" s="222" t="s">
        <v>165</v>
      </c>
      <c r="X996" s="222" t="s">
        <v>165</v>
      </c>
      <c r="AS996" s="222" t="s">
        <v>3454</v>
      </c>
      <c r="AT996" s="222">
        <v>423184</v>
      </c>
    </row>
    <row r="997" spans="1:46">
      <c r="A997" s="222">
        <v>423186</v>
      </c>
      <c r="B997" s="222" t="s">
        <v>470</v>
      </c>
      <c r="J997" s="222" t="s">
        <v>166</v>
      </c>
      <c r="L997" s="222" t="s">
        <v>165</v>
      </c>
      <c r="O997" s="222" t="s">
        <v>165</v>
      </c>
      <c r="P997" s="222" t="s">
        <v>165</v>
      </c>
      <c r="R997" s="222" t="s">
        <v>165</v>
      </c>
      <c r="T997" s="222" t="s">
        <v>165</v>
      </c>
      <c r="V997" s="222" t="s">
        <v>165</v>
      </c>
      <c r="W997" s="222" t="s">
        <v>165</v>
      </c>
      <c r="AS997" s="222" t="s">
        <v>3454</v>
      </c>
      <c r="AT997" s="222">
        <v>423186</v>
      </c>
    </row>
    <row r="998" spans="1:46">
      <c r="A998" s="222">
        <v>423191</v>
      </c>
      <c r="B998" s="222" t="s">
        <v>361</v>
      </c>
      <c r="D998" s="222" t="s">
        <v>164</v>
      </c>
      <c r="G998" s="222" t="s">
        <v>164</v>
      </c>
      <c r="K998" s="222" t="s">
        <v>164</v>
      </c>
      <c r="L998" s="222" t="s">
        <v>166</v>
      </c>
      <c r="N998" s="222" t="s">
        <v>165</v>
      </c>
      <c r="O998" s="222" t="s">
        <v>165</v>
      </c>
      <c r="P998" s="222" t="s">
        <v>165</v>
      </c>
      <c r="Q998" s="222" t="s">
        <v>165</v>
      </c>
      <c r="R998" s="222" t="s">
        <v>165</v>
      </c>
      <c r="S998" s="222" t="s">
        <v>165</v>
      </c>
      <c r="AS998" s="222" t="s">
        <v>3454</v>
      </c>
      <c r="AT998" s="222">
        <v>423191</v>
      </c>
    </row>
    <row r="999" spans="1:46">
      <c r="A999" s="222">
        <v>423193</v>
      </c>
      <c r="B999" s="222" t="s">
        <v>470</v>
      </c>
      <c r="E999" s="222" t="s">
        <v>164</v>
      </c>
      <c r="F999" s="222" t="s">
        <v>164</v>
      </c>
      <c r="K999" s="222" t="s">
        <v>164</v>
      </c>
      <c r="L999" s="222" t="s">
        <v>166</v>
      </c>
      <c r="N999" s="222" t="s">
        <v>166</v>
      </c>
      <c r="O999" s="222" t="s">
        <v>166</v>
      </c>
      <c r="Q999" s="222" t="s">
        <v>166</v>
      </c>
      <c r="R999" s="222" t="s">
        <v>166</v>
      </c>
      <c r="S999" s="222" t="s">
        <v>166</v>
      </c>
      <c r="T999" s="222" t="s">
        <v>165</v>
      </c>
      <c r="U999" s="222" t="s">
        <v>165</v>
      </c>
      <c r="V999" s="222" t="s">
        <v>165</v>
      </c>
      <c r="W999" s="222" t="s">
        <v>165</v>
      </c>
      <c r="X999" s="222" t="s">
        <v>165</v>
      </c>
      <c r="AS999" s="222" t="s">
        <v>3454</v>
      </c>
      <c r="AT999" s="222">
        <v>423193</v>
      </c>
    </row>
    <row r="1000" spans="1:46">
      <c r="A1000" s="222">
        <v>423194</v>
      </c>
      <c r="B1000" s="222" t="s">
        <v>361</v>
      </c>
      <c r="H1000" s="222" t="s">
        <v>164</v>
      </c>
      <c r="I1000" s="222" t="s">
        <v>165</v>
      </c>
      <c r="J1000" s="222" t="s">
        <v>166</v>
      </c>
      <c r="L1000" s="222" t="s">
        <v>164</v>
      </c>
      <c r="N1000" s="222" t="s">
        <v>165</v>
      </c>
      <c r="O1000" s="222" t="s">
        <v>165</v>
      </c>
      <c r="P1000" s="222" t="s">
        <v>165</v>
      </c>
      <c r="Q1000" s="222" t="s">
        <v>165</v>
      </c>
      <c r="R1000" s="222" t="s">
        <v>165</v>
      </c>
      <c r="S1000" s="222" t="s">
        <v>165</v>
      </c>
      <c r="AS1000" s="222" t="s">
        <v>3454</v>
      </c>
      <c r="AT1000" s="222">
        <v>423194</v>
      </c>
    </row>
    <row r="1001" spans="1:46">
      <c r="A1001" s="222">
        <v>423200</v>
      </c>
      <c r="B1001" s="222" t="s">
        <v>361</v>
      </c>
      <c r="H1001" s="222" t="s">
        <v>166</v>
      </c>
      <c r="L1001" s="222" t="s">
        <v>165</v>
      </c>
      <c r="N1001" s="222" t="s">
        <v>165</v>
      </c>
      <c r="O1001" s="222" t="s">
        <v>165</v>
      </c>
      <c r="P1001" s="222" t="s">
        <v>165</v>
      </c>
      <c r="Q1001" s="222" t="s">
        <v>165</v>
      </c>
      <c r="R1001" s="222" t="s">
        <v>165</v>
      </c>
      <c r="S1001" s="222" t="s">
        <v>165</v>
      </c>
      <c r="AS1001" s="222" t="s">
        <v>3454</v>
      </c>
      <c r="AT1001" s="222">
        <v>423200</v>
      </c>
    </row>
    <row r="1002" spans="1:46">
      <c r="A1002" s="222">
        <v>423206</v>
      </c>
      <c r="B1002" s="222" t="s">
        <v>470</v>
      </c>
      <c r="K1002" s="222" t="s">
        <v>164</v>
      </c>
      <c r="L1002" s="222" t="s">
        <v>165</v>
      </c>
      <c r="O1002" s="222" t="s">
        <v>166</v>
      </c>
      <c r="P1002" s="222" t="s">
        <v>165</v>
      </c>
      <c r="Q1002" s="222" t="s">
        <v>165</v>
      </c>
      <c r="R1002" s="222" t="s">
        <v>165</v>
      </c>
      <c r="T1002" s="222" t="s">
        <v>165</v>
      </c>
      <c r="U1002" s="222" t="s">
        <v>165</v>
      </c>
      <c r="V1002" s="222" t="s">
        <v>165</v>
      </c>
      <c r="W1002" s="222" t="s">
        <v>165</v>
      </c>
      <c r="AS1002" s="222" t="s">
        <v>3454</v>
      </c>
      <c r="AT1002" s="222">
        <v>423206</v>
      </c>
    </row>
    <row r="1003" spans="1:46">
      <c r="A1003" s="222">
        <v>423207</v>
      </c>
      <c r="B1003" s="222" t="s">
        <v>470</v>
      </c>
      <c r="E1003" s="222" t="s">
        <v>165</v>
      </c>
      <c r="F1003" s="222" t="s">
        <v>164</v>
      </c>
      <c r="K1003" s="222" t="s">
        <v>165</v>
      </c>
      <c r="O1003" s="222" t="s">
        <v>165</v>
      </c>
      <c r="R1003" s="222" t="s">
        <v>165</v>
      </c>
      <c r="S1003" s="222" t="s">
        <v>166</v>
      </c>
      <c r="T1003" s="222" t="s">
        <v>165</v>
      </c>
      <c r="U1003" s="222" t="s">
        <v>165</v>
      </c>
      <c r="W1003" s="222" t="s">
        <v>165</v>
      </c>
      <c r="AS1003" s="222" t="s">
        <v>3454</v>
      </c>
      <c r="AT1003" s="222">
        <v>423207</v>
      </c>
    </row>
    <row r="1004" spans="1:46">
      <c r="A1004" s="222">
        <v>423210</v>
      </c>
      <c r="B1004" s="222" t="s">
        <v>470</v>
      </c>
      <c r="E1004" s="222" t="s">
        <v>165</v>
      </c>
      <c r="H1004" s="222" t="s">
        <v>166</v>
      </c>
      <c r="K1004" s="222" t="s">
        <v>165</v>
      </c>
      <c r="O1004" s="222" t="s">
        <v>164</v>
      </c>
      <c r="S1004" s="222" t="s">
        <v>165</v>
      </c>
      <c r="AS1004" s="222" t="s">
        <v>3454</v>
      </c>
      <c r="AT1004" s="222">
        <v>423210</v>
      </c>
    </row>
    <row r="1005" spans="1:46">
      <c r="A1005" s="222">
        <v>423211</v>
      </c>
      <c r="B1005" s="222" t="s">
        <v>470</v>
      </c>
      <c r="H1005" s="222" t="s">
        <v>164</v>
      </c>
      <c r="K1005" s="222" t="s">
        <v>164</v>
      </c>
      <c r="R1005" s="222" t="s">
        <v>165</v>
      </c>
      <c r="S1005" s="222" t="s">
        <v>166</v>
      </c>
      <c r="T1005" s="222" t="s">
        <v>165</v>
      </c>
      <c r="AS1005" s="222" t="s">
        <v>3454</v>
      </c>
      <c r="AT1005" s="222">
        <v>423211</v>
      </c>
    </row>
    <row r="1006" spans="1:46">
      <c r="A1006" s="222">
        <v>423216</v>
      </c>
      <c r="B1006" s="222" t="s">
        <v>470</v>
      </c>
      <c r="E1006" s="222" t="s">
        <v>164</v>
      </c>
      <c r="K1006" s="222" t="s">
        <v>164</v>
      </c>
      <c r="N1006" s="222" t="s">
        <v>164</v>
      </c>
      <c r="Q1006" s="222" t="s">
        <v>165</v>
      </c>
      <c r="T1006" s="222" t="s">
        <v>165</v>
      </c>
      <c r="U1006" s="222" t="s">
        <v>165</v>
      </c>
      <c r="V1006" s="222" t="s">
        <v>164</v>
      </c>
      <c r="X1006" s="222" t="s">
        <v>166</v>
      </c>
      <c r="AS1006" s="222" t="s">
        <v>3454</v>
      </c>
      <c r="AT1006" s="222">
        <v>423216</v>
      </c>
    </row>
    <row r="1007" spans="1:46">
      <c r="A1007" s="222">
        <v>423221</v>
      </c>
      <c r="B1007" s="222" t="s">
        <v>470</v>
      </c>
      <c r="D1007" s="222" t="s">
        <v>166</v>
      </c>
      <c r="F1007" s="222" t="s">
        <v>166</v>
      </c>
      <c r="K1007" s="222" t="s">
        <v>164</v>
      </c>
      <c r="L1007" s="222" t="s">
        <v>165</v>
      </c>
      <c r="Q1007" s="222" t="s">
        <v>166</v>
      </c>
      <c r="R1007" s="222" t="s">
        <v>165</v>
      </c>
      <c r="S1007" s="222" t="s">
        <v>166</v>
      </c>
      <c r="T1007" s="222" t="s">
        <v>165</v>
      </c>
      <c r="U1007" s="222" t="s">
        <v>165</v>
      </c>
      <c r="V1007" s="222" t="s">
        <v>165</v>
      </c>
      <c r="W1007" s="222" t="s">
        <v>165</v>
      </c>
      <c r="X1007" s="222" t="s">
        <v>165</v>
      </c>
      <c r="AS1007" s="222" t="s">
        <v>3454</v>
      </c>
      <c r="AT1007" s="222">
        <v>423221</v>
      </c>
    </row>
    <row r="1008" spans="1:46">
      <c r="A1008" s="222">
        <v>423224</v>
      </c>
      <c r="B1008" s="222" t="s">
        <v>470</v>
      </c>
      <c r="H1008" s="222" t="s">
        <v>164</v>
      </c>
      <c r="L1008" s="222" t="s">
        <v>165</v>
      </c>
      <c r="N1008" s="222" t="s">
        <v>166</v>
      </c>
      <c r="O1008" s="222" t="s">
        <v>166</v>
      </c>
      <c r="R1008" s="222" t="s">
        <v>165</v>
      </c>
      <c r="S1008" s="222" t="s">
        <v>165</v>
      </c>
      <c r="T1008" s="222" t="s">
        <v>165</v>
      </c>
      <c r="U1008" s="222" t="s">
        <v>165</v>
      </c>
      <c r="V1008" s="222" t="s">
        <v>165</v>
      </c>
      <c r="X1008" s="222" t="s">
        <v>165</v>
      </c>
      <c r="AS1008" s="222" t="s">
        <v>3454</v>
      </c>
      <c r="AT1008" s="222">
        <v>423224</v>
      </c>
    </row>
    <row r="1009" spans="1:46">
      <c r="A1009" s="222">
        <v>423226</v>
      </c>
      <c r="B1009" s="222" t="s">
        <v>470</v>
      </c>
      <c r="D1009" s="222" t="s">
        <v>166</v>
      </c>
      <c r="I1009" s="222" t="s">
        <v>165</v>
      </c>
      <c r="L1009" s="222" t="s">
        <v>166</v>
      </c>
      <c r="O1009" s="222" t="s">
        <v>165</v>
      </c>
      <c r="P1009" s="222" t="s">
        <v>165</v>
      </c>
      <c r="Q1009" s="222" t="s">
        <v>165</v>
      </c>
      <c r="R1009" s="222" t="s">
        <v>165</v>
      </c>
      <c r="T1009" s="222" t="s">
        <v>165</v>
      </c>
      <c r="U1009" s="222" t="s">
        <v>165</v>
      </c>
      <c r="V1009" s="222" t="s">
        <v>165</v>
      </c>
      <c r="W1009" s="222" t="s">
        <v>165</v>
      </c>
      <c r="X1009" s="222" t="s">
        <v>165</v>
      </c>
      <c r="AS1009" s="222" t="s">
        <v>3454</v>
      </c>
      <c r="AT1009" s="222">
        <v>423226</v>
      </c>
    </row>
    <row r="1010" spans="1:46">
      <c r="A1010" s="222">
        <v>423227</v>
      </c>
      <c r="B1010" s="222" t="s">
        <v>470</v>
      </c>
      <c r="E1010" s="222" t="s">
        <v>166</v>
      </c>
      <c r="K1010" s="222" t="s">
        <v>164</v>
      </c>
      <c r="L1010" s="222" t="s">
        <v>166</v>
      </c>
      <c r="M1010" s="222" t="s">
        <v>164</v>
      </c>
      <c r="N1010" s="222" t="s">
        <v>164</v>
      </c>
      <c r="P1010" s="222" t="s">
        <v>165</v>
      </c>
      <c r="Q1010" s="222" t="s">
        <v>165</v>
      </c>
      <c r="R1010" s="222" t="s">
        <v>165</v>
      </c>
      <c r="S1010" s="222" t="s">
        <v>166</v>
      </c>
      <c r="T1010" s="222" t="s">
        <v>166</v>
      </c>
      <c r="U1010" s="222" t="s">
        <v>165</v>
      </c>
      <c r="V1010" s="222" t="s">
        <v>165</v>
      </c>
      <c r="W1010" s="222" t="s">
        <v>165</v>
      </c>
      <c r="X1010" s="222" t="s">
        <v>166</v>
      </c>
      <c r="AS1010" s="222" t="s">
        <v>3454</v>
      </c>
      <c r="AT1010" s="222">
        <v>423227</v>
      </c>
    </row>
    <row r="1011" spans="1:46">
      <c r="A1011" s="222">
        <v>423228</v>
      </c>
      <c r="B1011" s="222" t="s">
        <v>361</v>
      </c>
      <c r="C1011" s="222" t="s">
        <v>164</v>
      </c>
      <c r="D1011" s="222" t="s">
        <v>164</v>
      </c>
      <c r="I1011" s="222" t="s">
        <v>164</v>
      </c>
      <c r="N1011" s="222" t="s">
        <v>165</v>
      </c>
      <c r="O1011" s="222" t="s">
        <v>165</v>
      </c>
      <c r="P1011" s="222" t="s">
        <v>165</v>
      </c>
      <c r="Q1011" s="222" t="s">
        <v>165</v>
      </c>
      <c r="R1011" s="222" t="s">
        <v>165</v>
      </c>
      <c r="S1011" s="222" t="s">
        <v>165</v>
      </c>
      <c r="AS1011" s="222" t="s">
        <v>3454</v>
      </c>
      <c r="AT1011" s="222">
        <v>423228</v>
      </c>
    </row>
    <row r="1012" spans="1:46">
      <c r="A1012" s="222">
        <v>423229</v>
      </c>
      <c r="B1012" s="222" t="s">
        <v>470</v>
      </c>
      <c r="D1012" s="222" t="s">
        <v>164</v>
      </c>
      <c r="J1012" s="222" t="s">
        <v>165</v>
      </c>
      <c r="L1012" s="222" t="s">
        <v>165</v>
      </c>
      <c r="M1012" s="222" t="s">
        <v>166</v>
      </c>
      <c r="N1012" s="222" t="s">
        <v>165</v>
      </c>
      <c r="O1012" s="222" t="s">
        <v>166</v>
      </c>
      <c r="Q1012" s="222" t="s">
        <v>165</v>
      </c>
      <c r="R1012" s="222" t="s">
        <v>165</v>
      </c>
      <c r="T1012" s="222" t="s">
        <v>165</v>
      </c>
      <c r="U1012" s="222" t="s">
        <v>165</v>
      </c>
      <c r="V1012" s="222" t="s">
        <v>165</v>
      </c>
      <c r="W1012" s="222" t="s">
        <v>165</v>
      </c>
      <c r="X1012" s="222" t="s">
        <v>165</v>
      </c>
      <c r="AS1012" s="222" t="s">
        <v>3454</v>
      </c>
      <c r="AT1012" s="222">
        <v>423229</v>
      </c>
    </row>
    <row r="1013" spans="1:46">
      <c r="A1013" s="222">
        <v>423230</v>
      </c>
      <c r="B1013" s="222" t="s">
        <v>470</v>
      </c>
      <c r="H1013" s="222" t="s">
        <v>166</v>
      </c>
      <c r="R1013" s="222" t="s">
        <v>166</v>
      </c>
      <c r="S1013" s="222" t="s">
        <v>165</v>
      </c>
      <c r="T1013" s="222" t="s">
        <v>165</v>
      </c>
      <c r="U1013" s="222" t="s">
        <v>165</v>
      </c>
      <c r="W1013" s="222" t="s">
        <v>165</v>
      </c>
      <c r="AS1013" s="222" t="s">
        <v>3454</v>
      </c>
      <c r="AT1013" s="222">
        <v>423230</v>
      </c>
    </row>
    <row r="1014" spans="1:46">
      <c r="A1014" s="222">
        <v>423234</v>
      </c>
      <c r="B1014" s="222" t="s">
        <v>470</v>
      </c>
      <c r="K1014" s="222" t="s">
        <v>164</v>
      </c>
      <c r="U1014" s="222" t="s">
        <v>165</v>
      </c>
      <c r="V1014" s="222" t="s">
        <v>165</v>
      </c>
      <c r="W1014" s="222" t="s">
        <v>165</v>
      </c>
      <c r="X1014" s="222" t="s">
        <v>166</v>
      </c>
      <c r="AS1014" s="222" t="s">
        <v>3454</v>
      </c>
      <c r="AT1014" s="222">
        <v>423234</v>
      </c>
    </row>
    <row r="1015" spans="1:46">
      <c r="A1015" s="222">
        <v>423236</v>
      </c>
      <c r="B1015" s="222" t="s">
        <v>470</v>
      </c>
      <c r="H1015" s="222" t="s">
        <v>166</v>
      </c>
      <c r="J1015" s="222" t="s">
        <v>166</v>
      </c>
      <c r="L1015" s="222" t="s">
        <v>165</v>
      </c>
      <c r="O1015" s="222" t="s">
        <v>166</v>
      </c>
      <c r="R1015" s="222" t="s">
        <v>165</v>
      </c>
      <c r="S1015" s="222" t="s">
        <v>165</v>
      </c>
      <c r="T1015" s="222" t="s">
        <v>165</v>
      </c>
      <c r="U1015" s="222" t="s">
        <v>165</v>
      </c>
      <c r="W1015" s="222" t="s">
        <v>165</v>
      </c>
      <c r="AS1015" s="222" t="s">
        <v>3454</v>
      </c>
      <c r="AT1015" s="222">
        <v>423236</v>
      </c>
    </row>
    <row r="1016" spans="1:46">
      <c r="A1016" s="222">
        <v>423237</v>
      </c>
      <c r="B1016" s="222" t="s">
        <v>470</v>
      </c>
      <c r="F1016" s="222" t="s">
        <v>166</v>
      </c>
      <c r="H1016" s="222" t="s">
        <v>164</v>
      </c>
      <c r="O1016" s="222" t="s">
        <v>165</v>
      </c>
      <c r="R1016" s="222" t="s">
        <v>165</v>
      </c>
      <c r="S1016" s="222" t="s">
        <v>165</v>
      </c>
      <c r="T1016" s="222" t="s">
        <v>165</v>
      </c>
      <c r="U1016" s="222" t="s">
        <v>165</v>
      </c>
      <c r="W1016" s="222" t="s">
        <v>165</v>
      </c>
      <c r="AS1016" s="222" t="s">
        <v>3454</v>
      </c>
      <c r="AT1016" s="222">
        <v>423237</v>
      </c>
    </row>
    <row r="1017" spans="1:46">
      <c r="A1017" s="222">
        <v>423242</v>
      </c>
      <c r="B1017" s="222" t="s">
        <v>470</v>
      </c>
      <c r="E1017" s="222" t="s">
        <v>164</v>
      </c>
      <c r="H1017" s="222" t="s">
        <v>164</v>
      </c>
      <c r="K1017" s="222" t="s">
        <v>165</v>
      </c>
      <c r="L1017" s="222" t="s">
        <v>166</v>
      </c>
      <c r="N1017" s="222" t="s">
        <v>165</v>
      </c>
      <c r="O1017" s="222" t="s">
        <v>165</v>
      </c>
      <c r="P1017" s="222" t="s">
        <v>165</v>
      </c>
      <c r="Q1017" s="222" t="s">
        <v>165</v>
      </c>
      <c r="R1017" s="222" t="s">
        <v>165</v>
      </c>
      <c r="S1017" s="222" t="s">
        <v>165</v>
      </c>
      <c r="T1017" s="222" t="s">
        <v>165</v>
      </c>
      <c r="U1017" s="222" t="s">
        <v>165</v>
      </c>
      <c r="V1017" s="222" t="s">
        <v>165</v>
      </c>
      <c r="W1017" s="222" t="s">
        <v>165</v>
      </c>
      <c r="X1017" s="222" t="s">
        <v>165</v>
      </c>
      <c r="AS1017" s="222" t="s">
        <v>3454</v>
      </c>
      <c r="AT1017" s="222">
        <v>423242</v>
      </c>
    </row>
    <row r="1018" spans="1:46">
      <c r="A1018" s="222">
        <v>423243</v>
      </c>
      <c r="B1018" s="222" t="s">
        <v>470</v>
      </c>
      <c r="N1018" s="222" t="s">
        <v>165</v>
      </c>
      <c r="O1018" s="222" t="s">
        <v>165</v>
      </c>
      <c r="P1018" s="222" t="s">
        <v>165</v>
      </c>
      <c r="T1018" s="222" t="s">
        <v>165</v>
      </c>
      <c r="V1018" s="222" t="s">
        <v>165</v>
      </c>
      <c r="W1018" s="222" t="s">
        <v>165</v>
      </c>
      <c r="AS1018" s="222" t="s">
        <v>3454</v>
      </c>
      <c r="AT1018" s="222">
        <v>423243</v>
      </c>
    </row>
    <row r="1019" spans="1:46">
      <c r="A1019" s="222">
        <v>423252</v>
      </c>
      <c r="B1019" s="222" t="s">
        <v>361</v>
      </c>
      <c r="I1019" s="222" t="s">
        <v>164</v>
      </c>
      <c r="K1019" s="222" t="s">
        <v>164</v>
      </c>
      <c r="L1019" s="222" t="s">
        <v>166</v>
      </c>
      <c r="N1019" s="222" t="s">
        <v>165</v>
      </c>
      <c r="O1019" s="222" t="s">
        <v>165</v>
      </c>
      <c r="P1019" s="222" t="s">
        <v>165</v>
      </c>
      <c r="Q1019" s="222" t="s">
        <v>165</v>
      </c>
      <c r="R1019" s="222" t="s">
        <v>165</v>
      </c>
      <c r="S1019" s="222" t="s">
        <v>165</v>
      </c>
      <c r="AS1019" s="222" t="s">
        <v>3454</v>
      </c>
      <c r="AT1019" s="222">
        <v>423252</v>
      </c>
    </row>
    <row r="1020" spans="1:46">
      <c r="A1020" s="222">
        <v>423257</v>
      </c>
      <c r="B1020" s="222" t="s">
        <v>470</v>
      </c>
      <c r="D1020" s="222" t="s">
        <v>164</v>
      </c>
      <c r="F1020" s="222" t="s">
        <v>164</v>
      </c>
      <c r="G1020" s="222" t="s">
        <v>165</v>
      </c>
      <c r="T1020" s="222" t="s">
        <v>165</v>
      </c>
      <c r="U1020" s="222" t="s">
        <v>165</v>
      </c>
      <c r="V1020" s="222" t="s">
        <v>165</v>
      </c>
      <c r="W1020" s="222" t="s">
        <v>165</v>
      </c>
      <c r="X1020" s="222" t="s">
        <v>165</v>
      </c>
      <c r="AS1020" s="222" t="s">
        <v>3454</v>
      </c>
      <c r="AT1020" s="222">
        <v>423257</v>
      </c>
    </row>
    <row r="1021" spans="1:46">
      <c r="A1021" s="222">
        <v>423260</v>
      </c>
      <c r="B1021" s="222" t="s">
        <v>470</v>
      </c>
      <c r="L1021" s="222" t="s">
        <v>166</v>
      </c>
      <c r="O1021" s="222" t="s">
        <v>165</v>
      </c>
      <c r="Q1021" s="222" t="s">
        <v>165</v>
      </c>
      <c r="R1021" s="222" t="s">
        <v>165</v>
      </c>
      <c r="T1021" s="222" t="s">
        <v>165</v>
      </c>
      <c r="U1021" s="222" t="s">
        <v>165</v>
      </c>
      <c r="V1021" s="222" t="s">
        <v>165</v>
      </c>
      <c r="W1021" s="222" t="s">
        <v>165</v>
      </c>
      <c r="AS1021" s="222" t="s">
        <v>3454</v>
      </c>
      <c r="AT1021" s="222">
        <v>423260</v>
      </c>
    </row>
    <row r="1022" spans="1:46">
      <c r="A1022" s="222">
        <v>423270</v>
      </c>
      <c r="B1022" s="222" t="s">
        <v>470</v>
      </c>
      <c r="F1022" s="222" t="s">
        <v>164</v>
      </c>
      <c r="K1022" s="222" t="s">
        <v>164</v>
      </c>
      <c r="L1022" s="222" t="s">
        <v>166</v>
      </c>
      <c r="N1022" s="222" t="s">
        <v>166</v>
      </c>
      <c r="P1022" s="222" t="s">
        <v>165</v>
      </c>
      <c r="Q1022" s="222" t="s">
        <v>165</v>
      </c>
      <c r="R1022" s="222" t="s">
        <v>165</v>
      </c>
      <c r="S1022" s="222" t="s">
        <v>165</v>
      </c>
      <c r="T1022" s="222" t="s">
        <v>165</v>
      </c>
      <c r="U1022" s="222" t="s">
        <v>165</v>
      </c>
      <c r="V1022" s="222" t="s">
        <v>165</v>
      </c>
      <c r="W1022" s="222" t="s">
        <v>165</v>
      </c>
      <c r="X1022" s="222" t="s">
        <v>165</v>
      </c>
      <c r="AS1022" s="222" t="s">
        <v>3454</v>
      </c>
      <c r="AT1022" s="222">
        <v>423270</v>
      </c>
    </row>
    <row r="1023" spans="1:46">
      <c r="A1023" s="222">
        <v>423271</v>
      </c>
      <c r="B1023" s="222" t="s">
        <v>470</v>
      </c>
      <c r="E1023" s="222" t="s">
        <v>164</v>
      </c>
      <c r="F1023" s="222" t="s">
        <v>165</v>
      </c>
      <c r="I1023" s="222" t="s">
        <v>164</v>
      </c>
      <c r="J1023" s="222" t="s">
        <v>166</v>
      </c>
      <c r="N1023" s="222" t="s">
        <v>165</v>
      </c>
      <c r="O1023" s="222" t="s">
        <v>165</v>
      </c>
      <c r="R1023" s="222" t="s">
        <v>165</v>
      </c>
      <c r="S1023" s="222" t="s">
        <v>165</v>
      </c>
      <c r="T1023" s="222" t="s">
        <v>165</v>
      </c>
      <c r="U1023" s="222" t="s">
        <v>165</v>
      </c>
      <c r="W1023" s="222" t="s">
        <v>165</v>
      </c>
      <c r="AS1023" s="222" t="s">
        <v>3454</v>
      </c>
      <c r="AT1023" s="222">
        <v>423271</v>
      </c>
    </row>
    <row r="1024" spans="1:46">
      <c r="A1024" s="222">
        <v>423272</v>
      </c>
      <c r="B1024" s="222" t="s">
        <v>470</v>
      </c>
      <c r="N1024" s="222" t="s">
        <v>166</v>
      </c>
      <c r="O1024" s="222" t="s">
        <v>166</v>
      </c>
      <c r="S1024" s="222" t="s">
        <v>166</v>
      </c>
      <c r="T1024" s="222" t="s">
        <v>165</v>
      </c>
      <c r="U1024" s="222" t="s">
        <v>165</v>
      </c>
      <c r="V1024" s="222" t="s">
        <v>165</v>
      </c>
      <c r="W1024" s="222" t="s">
        <v>165</v>
      </c>
      <c r="AS1024" s="222" t="s">
        <v>3454</v>
      </c>
      <c r="AT1024" s="222">
        <v>423272</v>
      </c>
    </row>
    <row r="1025" spans="1:46">
      <c r="A1025" s="222">
        <v>423274</v>
      </c>
      <c r="B1025" s="222" t="s">
        <v>470</v>
      </c>
      <c r="F1025" s="222" t="s">
        <v>164</v>
      </c>
      <c r="J1025" s="222" t="s">
        <v>164</v>
      </c>
      <c r="Q1025" s="222" t="s">
        <v>165</v>
      </c>
      <c r="R1025" s="222" t="s">
        <v>165</v>
      </c>
      <c r="S1025" s="222" t="s">
        <v>166</v>
      </c>
      <c r="T1025" s="222" t="s">
        <v>165</v>
      </c>
      <c r="U1025" s="222" t="s">
        <v>165</v>
      </c>
      <c r="V1025" s="222" t="s">
        <v>165</v>
      </c>
      <c r="W1025" s="222" t="s">
        <v>165</v>
      </c>
      <c r="X1025" s="222" t="s">
        <v>165</v>
      </c>
      <c r="AS1025" s="222" t="s">
        <v>3454</v>
      </c>
      <c r="AT1025" s="222">
        <v>423274</v>
      </c>
    </row>
    <row r="1026" spans="1:46">
      <c r="A1026" s="222">
        <v>423276</v>
      </c>
      <c r="B1026" s="222" t="s">
        <v>470</v>
      </c>
      <c r="H1026" s="222" t="s">
        <v>164</v>
      </c>
      <c r="L1026" s="222" t="s">
        <v>165</v>
      </c>
      <c r="M1026" s="222" t="s">
        <v>164</v>
      </c>
      <c r="N1026" s="222" t="s">
        <v>166</v>
      </c>
      <c r="O1026" s="222" t="s">
        <v>165</v>
      </c>
      <c r="P1026" s="222" t="s">
        <v>166</v>
      </c>
      <c r="Q1026" s="222" t="s">
        <v>165</v>
      </c>
      <c r="R1026" s="222" t="s">
        <v>165</v>
      </c>
      <c r="S1026" s="222" t="s">
        <v>165</v>
      </c>
      <c r="T1026" s="222" t="s">
        <v>165</v>
      </c>
      <c r="U1026" s="222" t="s">
        <v>165</v>
      </c>
      <c r="V1026" s="222" t="s">
        <v>165</v>
      </c>
      <c r="W1026" s="222" t="s">
        <v>165</v>
      </c>
      <c r="X1026" s="222" t="s">
        <v>165</v>
      </c>
      <c r="AS1026" s="222" t="s">
        <v>3454</v>
      </c>
      <c r="AT1026" s="222">
        <v>423276</v>
      </c>
    </row>
    <row r="1027" spans="1:46">
      <c r="A1027" s="222">
        <v>423278</v>
      </c>
      <c r="B1027" s="222" t="s">
        <v>470</v>
      </c>
      <c r="J1027" s="222" t="s">
        <v>166</v>
      </c>
      <c r="M1027" s="222" t="s">
        <v>166</v>
      </c>
      <c r="Q1027" s="222" t="s">
        <v>165</v>
      </c>
      <c r="T1027" s="222" t="s">
        <v>165</v>
      </c>
      <c r="V1027" s="222" t="s">
        <v>165</v>
      </c>
      <c r="W1027" s="222" t="s">
        <v>165</v>
      </c>
      <c r="AS1027" s="222" t="s">
        <v>3454</v>
      </c>
      <c r="AT1027" s="222">
        <v>423278</v>
      </c>
    </row>
    <row r="1028" spans="1:46">
      <c r="A1028" s="222">
        <v>423279</v>
      </c>
      <c r="B1028" s="222" t="s">
        <v>470</v>
      </c>
      <c r="F1028" s="222" t="s">
        <v>166</v>
      </c>
      <c r="H1028" s="222" t="s">
        <v>164</v>
      </c>
      <c r="O1028" s="222" t="s">
        <v>164</v>
      </c>
      <c r="Q1028" s="222" t="s">
        <v>165</v>
      </c>
      <c r="T1028" s="222" t="s">
        <v>166</v>
      </c>
      <c r="V1028" s="222" t="s">
        <v>165</v>
      </c>
      <c r="X1028" s="222" t="s">
        <v>166</v>
      </c>
      <c r="AS1028" s="222" t="s">
        <v>3454</v>
      </c>
      <c r="AT1028" s="222">
        <v>423279</v>
      </c>
    </row>
    <row r="1029" spans="1:46">
      <c r="A1029" s="222">
        <v>423280</v>
      </c>
      <c r="B1029" s="222" t="s">
        <v>470</v>
      </c>
      <c r="G1029" s="222" t="s">
        <v>164</v>
      </c>
      <c r="K1029" s="222" t="s">
        <v>164</v>
      </c>
      <c r="L1029" s="222" t="s">
        <v>165</v>
      </c>
      <c r="O1029" s="222" t="s">
        <v>166</v>
      </c>
      <c r="Q1029" s="222" t="s">
        <v>166</v>
      </c>
      <c r="T1029" s="222" t="s">
        <v>165</v>
      </c>
      <c r="U1029" s="222" t="s">
        <v>165</v>
      </c>
      <c r="V1029" s="222" t="s">
        <v>165</v>
      </c>
      <c r="W1029" s="222" t="s">
        <v>165</v>
      </c>
      <c r="X1029" s="222" t="s">
        <v>165</v>
      </c>
      <c r="AS1029" s="222" t="s">
        <v>3454</v>
      </c>
      <c r="AT1029" s="222">
        <v>423280</v>
      </c>
    </row>
    <row r="1030" spans="1:46">
      <c r="A1030" s="222">
        <v>423283</v>
      </c>
      <c r="B1030" s="222" t="s">
        <v>470</v>
      </c>
      <c r="D1030" s="222" t="s">
        <v>164</v>
      </c>
      <c r="K1030" s="222" t="s">
        <v>164</v>
      </c>
      <c r="L1030" s="222" t="s">
        <v>165</v>
      </c>
      <c r="M1030" s="222" t="s">
        <v>166</v>
      </c>
      <c r="P1030" s="222" t="s">
        <v>165</v>
      </c>
      <c r="Q1030" s="222" t="s">
        <v>166</v>
      </c>
      <c r="R1030" s="222" t="s">
        <v>165</v>
      </c>
      <c r="S1030" s="222" t="s">
        <v>166</v>
      </c>
      <c r="T1030" s="222" t="s">
        <v>165</v>
      </c>
      <c r="U1030" s="222" t="s">
        <v>165</v>
      </c>
      <c r="V1030" s="222" t="s">
        <v>165</v>
      </c>
      <c r="W1030" s="222" t="s">
        <v>165</v>
      </c>
      <c r="X1030" s="222" t="s">
        <v>165</v>
      </c>
      <c r="AS1030" s="222" t="s">
        <v>3454</v>
      </c>
      <c r="AT1030" s="222">
        <v>423283</v>
      </c>
    </row>
    <row r="1031" spans="1:46">
      <c r="A1031" s="222">
        <v>423284</v>
      </c>
      <c r="B1031" s="222" t="s">
        <v>361</v>
      </c>
      <c r="E1031" s="222" t="s">
        <v>164</v>
      </c>
      <c r="I1031" s="222" t="s">
        <v>164</v>
      </c>
      <c r="L1031" s="222" t="s">
        <v>164</v>
      </c>
      <c r="M1031" s="222" t="s">
        <v>164</v>
      </c>
      <c r="N1031" s="222" t="s">
        <v>165</v>
      </c>
      <c r="O1031" s="222" t="s">
        <v>165</v>
      </c>
      <c r="P1031" s="222" t="s">
        <v>165</v>
      </c>
      <c r="Q1031" s="222" t="s">
        <v>165</v>
      </c>
      <c r="R1031" s="222" t="s">
        <v>165</v>
      </c>
      <c r="S1031" s="222" t="s">
        <v>165</v>
      </c>
      <c r="AS1031" s="222" t="s">
        <v>3454</v>
      </c>
      <c r="AT1031" s="222">
        <v>423284</v>
      </c>
    </row>
    <row r="1032" spans="1:46">
      <c r="A1032" s="222">
        <v>423286</v>
      </c>
      <c r="B1032" s="222" t="s">
        <v>470</v>
      </c>
      <c r="P1032" s="222" t="s">
        <v>166</v>
      </c>
      <c r="Q1032" s="222" t="s">
        <v>165</v>
      </c>
      <c r="S1032" s="222" t="s">
        <v>166</v>
      </c>
      <c r="T1032" s="222" t="s">
        <v>165</v>
      </c>
      <c r="U1032" s="222" t="s">
        <v>165</v>
      </c>
      <c r="V1032" s="222" t="s">
        <v>165</v>
      </c>
      <c r="W1032" s="222" t="s">
        <v>165</v>
      </c>
      <c r="X1032" s="222" t="s">
        <v>165</v>
      </c>
      <c r="AS1032" s="222" t="s">
        <v>3454</v>
      </c>
      <c r="AT1032" s="222">
        <v>423286</v>
      </c>
    </row>
    <row r="1033" spans="1:46">
      <c r="A1033" s="222">
        <v>423287</v>
      </c>
      <c r="B1033" s="222" t="s">
        <v>470</v>
      </c>
      <c r="H1033" s="222" t="s">
        <v>166</v>
      </c>
      <c r="J1033" s="222" t="s">
        <v>166</v>
      </c>
      <c r="K1033" s="222" t="s">
        <v>166</v>
      </c>
      <c r="L1033" s="222" t="s">
        <v>165</v>
      </c>
      <c r="O1033" s="222" t="s">
        <v>166</v>
      </c>
      <c r="R1033" s="222" t="s">
        <v>165</v>
      </c>
      <c r="S1033" s="222" t="s">
        <v>165</v>
      </c>
      <c r="T1033" s="222" t="s">
        <v>164</v>
      </c>
      <c r="U1033" s="222" t="s">
        <v>165</v>
      </c>
      <c r="W1033" s="222" t="s">
        <v>164</v>
      </c>
      <c r="AS1033" s="222" t="s">
        <v>3454</v>
      </c>
      <c r="AT1033" s="222">
        <v>423287</v>
      </c>
    </row>
    <row r="1034" spans="1:46">
      <c r="A1034" s="222">
        <v>423290</v>
      </c>
      <c r="B1034" s="222" t="s">
        <v>470</v>
      </c>
      <c r="G1034" s="222" t="s">
        <v>166</v>
      </c>
      <c r="H1034" s="222" t="s">
        <v>166</v>
      </c>
      <c r="L1034" s="222" t="s">
        <v>165</v>
      </c>
      <c r="N1034" s="222" t="s">
        <v>166</v>
      </c>
      <c r="O1034" s="222" t="s">
        <v>166</v>
      </c>
      <c r="P1034" s="222" t="s">
        <v>166</v>
      </c>
      <c r="Q1034" s="222" t="s">
        <v>165</v>
      </c>
      <c r="R1034" s="222" t="s">
        <v>165</v>
      </c>
      <c r="S1034" s="222" t="s">
        <v>165</v>
      </c>
      <c r="T1034" s="222" t="s">
        <v>165</v>
      </c>
      <c r="U1034" s="222" t="s">
        <v>165</v>
      </c>
      <c r="V1034" s="222" t="s">
        <v>165</v>
      </c>
      <c r="W1034" s="222" t="s">
        <v>165</v>
      </c>
      <c r="X1034" s="222" t="s">
        <v>165</v>
      </c>
      <c r="AS1034" s="222" t="s">
        <v>3454</v>
      </c>
      <c r="AT1034" s="222">
        <v>423290</v>
      </c>
    </row>
    <row r="1035" spans="1:46">
      <c r="A1035" s="222">
        <v>423299</v>
      </c>
      <c r="B1035" s="222" t="s">
        <v>361</v>
      </c>
      <c r="E1035" s="222" t="s">
        <v>164</v>
      </c>
      <c r="I1035" s="222" t="s">
        <v>166</v>
      </c>
      <c r="J1035" s="222" t="s">
        <v>166</v>
      </c>
      <c r="K1035" s="222" t="s">
        <v>164</v>
      </c>
      <c r="N1035" s="222" t="s">
        <v>165</v>
      </c>
      <c r="O1035" s="222" t="s">
        <v>165</v>
      </c>
      <c r="P1035" s="222" t="s">
        <v>165</v>
      </c>
      <c r="Q1035" s="222" t="s">
        <v>165</v>
      </c>
      <c r="R1035" s="222" t="s">
        <v>165</v>
      </c>
      <c r="S1035" s="222" t="s">
        <v>165</v>
      </c>
      <c r="AS1035" s="222" t="s">
        <v>3454</v>
      </c>
      <c r="AT1035" s="222">
        <v>423299</v>
      </c>
    </row>
    <row r="1036" spans="1:46">
      <c r="A1036" s="222">
        <v>423307</v>
      </c>
      <c r="B1036" s="222" t="s">
        <v>470</v>
      </c>
      <c r="H1036" s="222" t="s">
        <v>164</v>
      </c>
      <c r="L1036" s="222" t="s">
        <v>165</v>
      </c>
      <c r="N1036" s="222" t="s">
        <v>166</v>
      </c>
      <c r="O1036" s="222" t="s">
        <v>166</v>
      </c>
      <c r="R1036" s="222" t="s">
        <v>165</v>
      </c>
      <c r="S1036" s="222" t="s">
        <v>165</v>
      </c>
      <c r="T1036" s="222" t="s">
        <v>165</v>
      </c>
      <c r="U1036" s="222" t="s">
        <v>165</v>
      </c>
      <c r="V1036" s="222" t="s">
        <v>165</v>
      </c>
      <c r="W1036" s="222" t="s">
        <v>165</v>
      </c>
      <c r="X1036" s="222" t="s">
        <v>165</v>
      </c>
      <c r="AS1036" s="222" t="s">
        <v>3454</v>
      </c>
      <c r="AT1036" s="222">
        <v>423307</v>
      </c>
    </row>
    <row r="1037" spans="1:46">
      <c r="A1037" s="222">
        <v>423315</v>
      </c>
      <c r="B1037" s="222" t="s">
        <v>470</v>
      </c>
      <c r="H1037" s="222" t="s">
        <v>165</v>
      </c>
      <c r="J1037" s="222" t="s">
        <v>164</v>
      </c>
      <c r="K1037" s="222" t="s">
        <v>165</v>
      </c>
      <c r="M1037" s="222" t="s">
        <v>165</v>
      </c>
      <c r="N1037" s="222" t="s">
        <v>166</v>
      </c>
      <c r="O1037" s="222" t="s">
        <v>165</v>
      </c>
      <c r="R1037" s="222" t="s">
        <v>165</v>
      </c>
      <c r="S1037" s="222" t="s">
        <v>165</v>
      </c>
      <c r="T1037" s="222" t="s">
        <v>165</v>
      </c>
      <c r="U1037" s="222" t="s">
        <v>165</v>
      </c>
      <c r="W1037" s="222" t="s">
        <v>165</v>
      </c>
      <c r="AS1037" s="222" t="s">
        <v>3454</v>
      </c>
      <c r="AT1037" s="222">
        <v>423315</v>
      </c>
    </row>
    <row r="1038" spans="1:46">
      <c r="A1038" s="222">
        <v>423317</v>
      </c>
      <c r="B1038" s="222" t="s">
        <v>470</v>
      </c>
      <c r="H1038" s="222" t="s">
        <v>164</v>
      </c>
      <c r="I1038" s="222" t="s">
        <v>166</v>
      </c>
      <c r="K1038" s="222" t="s">
        <v>164</v>
      </c>
      <c r="L1038" s="222" t="s">
        <v>165</v>
      </c>
      <c r="N1038" s="222" t="s">
        <v>165</v>
      </c>
      <c r="O1038" s="222" t="s">
        <v>165</v>
      </c>
      <c r="P1038" s="222" t="s">
        <v>165</v>
      </c>
      <c r="Q1038" s="222" t="s">
        <v>165</v>
      </c>
      <c r="R1038" s="222" t="s">
        <v>165</v>
      </c>
      <c r="S1038" s="222" t="s">
        <v>165</v>
      </c>
      <c r="T1038" s="222" t="s">
        <v>165</v>
      </c>
      <c r="U1038" s="222" t="s">
        <v>165</v>
      </c>
      <c r="V1038" s="222" t="s">
        <v>165</v>
      </c>
      <c r="W1038" s="222" t="s">
        <v>165</v>
      </c>
      <c r="X1038" s="222" t="s">
        <v>165</v>
      </c>
      <c r="AS1038" s="222" t="s">
        <v>3454</v>
      </c>
      <c r="AT1038" s="222">
        <v>423317</v>
      </c>
    </row>
    <row r="1039" spans="1:46">
      <c r="A1039" s="222">
        <v>423319</v>
      </c>
      <c r="B1039" s="222" t="s">
        <v>470</v>
      </c>
      <c r="R1039" s="222" t="s">
        <v>165</v>
      </c>
      <c r="T1039" s="222" t="s">
        <v>165</v>
      </c>
      <c r="U1039" s="222" t="s">
        <v>165</v>
      </c>
      <c r="V1039" s="222" t="s">
        <v>165</v>
      </c>
      <c r="W1039" s="222" t="s">
        <v>165</v>
      </c>
      <c r="X1039" s="222" t="s">
        <v>165</v>
      </c>
      <c r="AS1039" s="222" t="s">
        <v>3454</v>
      </c>
      <c r="AT1039" s="222">
        <v>423319</v>
      </c>
    </row>
    <row r="1040" spans="1:46">
      <c r="A1040" s="222">
        <v>423328</v>
      </c>
      <c r="B1040" s="222" t="s">
        <v>470</v>
      </c>
      <c r="L1040" s="222" t="s">
        <v>165</v>
      </c>
      <c r="O1040" s="222" t="s">
        <v>164</v>
      </c>
      <c r="Q1040" s="222" t="s">
        <v>165</v>
      </c>
      <c r="R1040" s="222" t="s">
        <v>165</v>
      </c>
      <c r="S1040" s="222" t="s">
        <v>165</v>
      </c>
      <c r="W1040" s="222" t="s">
        <v>165</v>
      </c>
      <c r="X1040" s="222" t="s">
        <v>166</v>
      </c>
      <c r="AS1040" s="222" t="s">
        <v>3454</v>
      </c>
      <c r="AT1040" s="222">
        <v>423328</v>
      </c>
    </row>
    <row r="1041" spans="1:46">
      <c r="A1041" s="222">
        <v>423329</v>
      </c>
      <c r="B1041" s="222" t="s">
        <v>470</v>
      </c>
      <c r="H1041" s="222" t="s">
        <v>165</v>
      </c>
      <c r="K1041" s="222" t="s">
        <v>166</v>
      </c>
      <c r="L1041" s="222" t="s">
        <v>165</v>
      </c>
      <c r="M1041" s="222" t="s">
        <v>166</v>
      </c>
      <c r="N1041" s="222" t="s">
        <v>166</v>
      </c>
      <c r="O1041" s="222" t="s">
        <v>166</v>
      </c>
      <c r="P1041" s="222" t="s">
        <v>166</v>
      </c>
      <c r="Q1041" s="222" t="s">
        <v>166</v>
      </c>
      <c r="R1041" s="222" t="s">
        <v>165</v>
      </c>
      <c r="S1041" s="222" t="s">
        <v>165</v>
      </c>
      <c r="T1041" s="222" t="s">
        <v>165</v>
      </c>
      <c r="U1041" s="222" t="s">
        <v>166</v>
      </c>
      <c r="V1041" s="222" t="s">
        <v>166</v>
      </c>
      <c r="W1041" s="222" t="s">
        <v>165</v>
      </c>
      <c r="X1041" s="222" t="s">
        <v>165</v>
      </c>
      <c r="AS1041" s="222" t="s">
        <v>3454</v>
      </c>
      <c r="AT1041" s="222">
        <v>423329</v>
      </c>
    </row>
    <row r="1042" spans="1:46">
      <c r="A1042" s="222">
        <v>423331</v>
      </c>
      <c r="B1042" s="222" t="s">
        <v>470</v>
      </c>
      <c r="E1042" s="222" t="s">
        <v>164</v>
      </c>
      <c r="F1042" s="222" t="s">
        <v>164</v>
      </c>
      <c r="H1042" s="222" t="s">
        <v>164</v>
      </c>
      <c r="K1042" s="222" t="s">
        <v>164</v>
      </c>
      <c r="N1042" s="222" t="s">
        <v>165</v>
      </c>
      <c r="O1042" s="222" t="s">
        <v>165</v>
      </c>
      <c r="P1042" s="222" t="s">
        <v>165</v>
      </c>
      <c r="Q1042" s="222" t="s">
        <v>165</v>
      </c>
      <c r="R1042" s="222" t="s">
        <v>165</v>
      </c>
      <c r="S1042" s="222" t="s">
        <v>165</v>
      </c>
      <c r="T1042" s="222" t="s">
        <v>165</v>
      </c>
      <c r="U1042" s="222" t="s">
        <v>165</v>
      </c>
      <c r="V1042" s="222" t="s">
        <v>165</v>
      </c>
      <c r="W1042" s="222" t="s">
        <v>165</v>
      </c>
      <c r="X1042" s="222" t="s">
        <v>165</v>
      </c>
      <c r="AS1042" s="222" t="s">
        <v>3454</v>
      </c>
      <c r="AT1042" s="222">
        <v>423331</v>
      </c>
    </row>
    <row r="1043" spans="1:46">
      <c r="A1043" s="222">
        <v>423335</v>
      </c>
      <c r="B1043" s="222" t="s">
        <v>470</v>
      </c>
      <c r="K1043" s="222" t="s">
        <v>166</v>
      </c>
      <c r="O1043" s="222" t="s">
        <v>166</v>
      </c>
      <c r="S1043" s="222" t="s">
        <v>166</v>
      </c>
      <c r="T1043" s="222" t="s">
        <v>165</v>
      </c>
      <c r="U1043" s="222" t="s">
        <v>165</v>
      </c>
      <c r="V1043" s="222" t="s">
        <v>165</v>
      </c>
      <c r="W1043" s="222" t="s">
        <v>165</v>
      </c>
      <c r="X1043" s="222" t="s">
        <v>165</v>
      </c>
      <c r="AS1043" s="222" t="s">
        <v>3454</v>
      </c>
      <c r="AT1043" s="222">
        <v>423335</v>
      </c>
    </row>
    <row r="1044" spans="1:46">
      <c r="A1044" s="222">
        <v>423336</v>
      </c>
      <c r="B1044" s="222" t="s">
        <v>470</v>
      </c>
      <c r="I1044" s="222" t="s">
        <v>165</v>
      </c>
      <c r="J1044" s="222" t="s">
        <v>164</v>
      </c>
      <c r="K1044" s="222" t="s">
        <v>164</v>
      </c>
      <c r="P1044" s="222" t="s">
        <v>166</v>
      </c>
      <c r="R1044" s="222" t="s">
        <v>164</v>
      </c>
      <c r="AS1044" s="222" t="s">
        <v>3454</v>
      </c>
      <c r="AT1044" s="222">
        <v>423336</v>
      </c>
    </row>
    <row r="1045" spans="1:46">
      <c r="A1045" s="222">
        <v>423337</v>
      </c>
      <c r="B1045" s="222" t="s">
        <v>470</v>
      </c>
      <c r="H1045" s="222" t="s">
        <v>164</v>
      </c>
      <c r="J1045" s="222" t="s">
        <v>164</v>
      </c>
      <c r="K1045" s="222" t="s">
        <v>164</v>
      </c>
      <c r="N1045" s="222" t="s">
        <v>166</v>
      </c>
      <c r="O1045" s="222" t="s">
        <v>166</v>
      </c>
      <c r="R1045" s="222" t="s">
        <v>165</v>
      </c>
      <c r="S1045" s="222" t="s">
        <v>165</v>
      </c>
      <c r="T1045" s="222" t="s">
        <v>165</v>
      </c>
      <c r="U1045" s="222" t="s">
        <v>165</v>
      </c>
      <c r="W1045" s="222" t="s">
        <v>165</v>
      </c>
      <c r="AS1045" s="222" t="s">
        <v>3454</v>
      </c>
      <c r="AT1045" s="222">
        <v>423337</v>
      </c>
    </row>
    <row r="1046" spans="1:46">
      <c r="A1046" s="222">
        <v>423339</v>
      </c>
      <c r="B1046" s="222" t="s">
        <v>470</v>
      </c>
      <c r="N1046" s="222" t="s">
        <v>166</v>
      </c>
      <c r="Q1046" s="222" t="s">
        <v>166</v>
      </c>
      <c r="R1046" s="222" t="s">
        <v>165</v>
      </c>
      <c r="S1046" s="222" t="s">
        <v>165</v>
      </c>
      <c r="T1046" s="222" t="s">
        <v>165</v>
      </c>
      <c r="U1046" s="222" t="s">
        <v>165</v>
      </c>
      <c r="V1046" s="222" t="s">
        <v>165</v>
      </c>
      <c r="W1046" s="222" t="s">
        <v>165</v>
      </c>
      <c r="X1046" s="222" t="s">
        <v>165</v>
      </c>
      <c r="AS1046" s="222" t="s">
        <v>3454</v>
      </c>
      <c r="AT1046" s="222">
        <v>423339</v>
      </c>
    </row>
    <row r="1047" spans="1:46">
      <c r="A1047" s="222">
        <v>423342</v>
      </c>
      <c r="B1047" s="222" t="s">
        <v>470</v>
      </c>
      <c r="E1047" s="222" t="s">
        <v>164</v>
      </c>
      <c r="H1047" s="222" t="s">
        <v>164</v>
      </c>
      <c r="K1047" s="222" t="s">
        <v>166</v>
      </c>
      <c r="L1047" s="222" t="s">
        <v>165</v>
      </c>
      <c r="N1047" s="222" t="s">
        <v>165</v>
      </c>
      <c r="S1047" s="222" t="s">
        <v>165</v>
      </c>
      <c r="T1047" s="222" t="s">
        <v>165</v>
      </c>
      <c r="U1047" s="222" t="s">
        <v>165</v>
      </c>
      <c r="V1047" s="222" t="s">
        <v>165</v>
      </c>
      <c r="W1047" s="222" t="s">
        <v>165</v>
      </c>
      <c r="X1047" s="222" t="s">
        <v>165</v>
      </c>
      <c r="AS1047" s="222" t="s">
        <v>3454</v>
      </c>
      <c r="AT1047" s="222">
        <v>423342</v>
      </c>
    </row>
    <row r="1048" spans="1:46">
      <c r="A1048" s="222">
        <v>423347</v>
      </c>
      <c r="B1048" s="222" t="s">
        <v>361</v>
      </c>
      <c r="D1048" s="222" t="s">
        <v>164</v>
      </c>
      <c r="K1048" s="222" t="s">
        <v>164</v>
      </c>
      <c r="M1048" s="222" t="s">
        <v>164</v>
      </c>
      <c r="N1048" s="222" t="s">
        <v>165</v>
      </c>
      <c r="O1048" s="222" t="s">
        <v>165</v>
      </c>
      <c r="P1048" s="222" t="s">
        <v>165</v>
      </c>
      <c r="Q1048" s="222" t="s">
        <v>165</v>
      </c>
      <c r="R1048" s="222" t="s">
        <v>165</v>
      </c>
      <c r="S1048" s="222" t="s">
        <v>165</v>
      </c>
      <c r="AS1048" s="222" t="s">
        <v>3454</v>
      </c>
      <c r="AT1048" s="222">
        <v>423347</v>
      </c>
    </row>
    <row r="1049" spans="1:46">
      <c r="A1049" s="222">
        <v>423352</v>
      </c>
      <c r="B1049" s="222" t="s">
        <v>470</v>
      </c>
      <c r="L1049" s="222" t="s">
        <v>165</v>
      </c>
      <c r="N1049" s="222" t="s">
        <v>166</v>
      </c>
      <c r="R1049" s="222" t="s">
        <v>165</v>
      </c>
      <c r="T1049" s="222" t="s">
        <v>165</v>
      </c>
      <c r="U1049" s="222" t="s">
        <v>165</v>
      </c>
      <c r="V1049" s="222" t="s">
        <v>165</v>
      </c>
      <c r="W1049" s="222" t="s">
        <v>165</v>
      </c>
      <c r="X1049" s="222" t="s">
        <v>165</v>
      </c>
      <c r="AS1049" s="222" t="s">
        <v>3454</v>
      </c>
      <c r="AT1049" s="222">
        <v>423352</v>
      </c>
    </row>
    <row r="1050" spans="1:46">
      <c r="A1050" s="222">
        <v>423353</v>
      </c>
      <c r="B1050" s="222" t="s">
        <v>470</v>
      </c>
      <c r="L1050" s="222" t="s">
        <v>166</v>
      </c>
      <c r="N1050" s="222" t="s">
        <v>165</v>
      </c>
      <c r="P1050" s="222" t="s">
        <v>165</v>
      </c>
      <c r="R1050" s="222" t="s">
        <v>165</v>
      </c>
      <c r="S1050" s="222" t="s">
        <v>165</v>
      </c>
      <c r="T1050" s="222" t="s">
        <v>165</v>
      </c>
      <c r="U1050" s="222" t="s">
        <v>165</v>
      </c>
      <c r="V1050" s="222" t="s">
        <v>165</v>
      </c>
      <c r="W1050" s="222" t="s">
        <v>165</v>
      </c>
      <c r="X1050" s="222" t="s">
        <v>165</v>
      </c>
      <c r="AS1050" s="222" t="s">
        <v>3454</v>
      </c>
      <c r="AT1050" s="222">
        <v>423353</v>
      </c>
    </row>
    <row r="1051" spans="1:46">
      <c r="A1051" s="222">
        <v>423354</v>
      </c>
      <c r="B1051" s="222" t="s">
        <v>470</v>
      </c>
      <c r="G1051" s="222" t="s">
        <v>164</v>
      </c>
      <c r="K1051" s="222" t="s">
        <v>164</v>
      </c>
      <c r="M1051" s="222" t="s">
        <v>164</v>
      </c>
      <c r="P1051" s="222" t="s">
        <v>165</v>
      </c>
      <c r="Q1051" s="222" t="s">
        <v>165</v>
      </c>
      <c r="T1051" s="222" t="s">
        <v>165</v>
      </c>
      <c r="U1051" s="222" t="s">
        <v>165</v>
      </c>
      <c r="V1051" s="222" t="s">
        <v>165</v>
      </c>
      <c r="W1051" s="222" t="s">
        <v>165</v>
      </c>
      <c r="X1051" s="222" t="s">
        <v>165</v>
      </c>
      <c r="AS1051" s="222" t="s">
        <v>3454</v>
      </c>
      <c r="AT1051" s="222">
        <v>423354</v>
      </c>
    </row>
    <row r="1052" spans="1:46">
      <c r="A1052" s="222">
        <v>423355</v>
      </c>
      <c r="B1052" s="222" t="s">
        <v>470</v>
      </c>
      <c r="I1052" s="222" t="s">
        <v>164</v>
      </c>
      <c r="J1052" s="222" t="s">
        <v>164</v>
      </c>
      <c r="L1052" s="222" t="s">
        <v>165</v>
      </c>
      <c r="M1052" s="222" t="s">
        <v>164</v>
      </c>
      <c r="N1052" s="222" t="s">
        <v>166</v>
      </c>
      <c r="O1052" s="222" t="s">
        <v>166</v>
      </c>
      <c r="R1052" s="222" t="s">
        <v>165</v>
      </c>
      <c r="S1052" s="222" t="s">
        <v>165</v>
      </c>
      <c r="T1052" s="222" t="s">
        <v>165</v>
      </c>
      <c r="U1052" s="222" t="s">
        <v>165</v>
      </c>
      <c r="W1052" s="222" t="s">
        <v>165</v>
      </c>
      <c r="AS1052" s="222" t="s">
        <v>3454</v>
      </c>
      <c r="AT1052" s="222">
        <v>423355</v>
      </c>
    </row>
    <row r="1053" spans="1:46">
      <c r="A1053" s="222">
        <v>423359</v>
      </c>
      <c r="B1053" s="222" t="s">
        <v>470</v>
      </c>
      <c r="C1053" s="222" t="s">
        <v>164</v>
      </c>
      <c r="I1053" s="222" t="s">
        <v>166</v>
      </c>
      <c r="N1053" s="222" t="s">
        <v>166</v>
      </c>
      <c r="S1053" s="222" t="s">
        <v>164</v>
      </c>
      <c r="T1053" s="222" t="s">
        <v>166</v>
      </c>
      <c r="AS1053" s="222" t="s">
        <v>3454</v>
      </c>
      <c r="AT1053" s="222">
        <v>423359</v>
      </c>
    </row>
    <row r="1054" spans="1:46">
      <c r="A1054" s="222">
        <v>423360</v>
      </c>
      <c r="B1054" s="222" t="s">
        <v>470</v>
      </c>
      <c r="O1054" s="222" t="s">
        <v>164</v>
      </c>
      <c r="P1054" s="222" t="s">
        <v>165</v>
      </c>
      <c r="R1054" s="222" t="s">
        <v>165</v>
      </c>
      <c r="T1054" s="222" t="s">
        <v>165</v>
      </c>
      <c r="V1054" s="222" t="s">
        <v>165</v>
      </c>
      <c r="W1054" s="222" t="s">
        <v>165</v>
      </c>
      <c r="AS1054" s="222" t="s">
        <v>3454</v>
      </c>
      <c r="AT1054" s="222">
        <v>423360</v>
      </c>
    </row>
    <row r="1055" spans="1:46">
      <c r="A1055" s="222">
        <v>423362</v>
      </c>
      <c r="B1055" s="222" t="s">
        <v>361</v>
      </c>
      <c r="G1055" s="222" t="s">
        <v>164</v>
      </c>
      <c r="H1055" s="222" t="s">
        <v>164</v>
      </c>
      <c r="K1055" s="222" t="s">
        <v>164</v>
      </c>
      <c r="L1055" s="222" t="s">
        <v>166</v>
      </c>
      <c r="N1055" s="222" t="s">
        <v>165</v>
      </c>
      <c r="O1055" s="222" t="s">
        <v>165</v>
      </c>
      <c r="P1055" s="222" t="s">
        <v>165</v>
      </c>
      <c r="Q1055" s="222" t="s">
        <v>165</v>
      </c>
      <c r="R1055" s="222" t="s">
        <v>165</v>
      </c>
      <c r="S1055" s="222" t="s">
        <v>165</v>
      </c>
      <c r="AS1055" s="222" t="s">
        <v>3454</v>
      </c>
      <c r="AT1055" s="222">
        <v>423362</v>
      </c>
    </row>
    <row r="1056" spans="1:46">
      <c r="A1056" s="222">
        <v>423371</v>
      </c>
      <c r="B1056" s="222" t="s">
        <v>470</v>
      </c>
      <c r="I1056" s="222" t="s">
        <v>166</v>
      </c>
      <c r="J1056" s="222" t="s">
        <v>166</v>
      </c>
      <c r="K1056" s="222" t="s">
        <v>166</v>
      </c>
      <c r="M1056" s="222" t="s">
        <v>166</v>
      </c>
      <c r="N1056" s="222" t="s">
        <v>166</v>
      </c>
      <c r="O1056" s="222" t="s">
        <v>166</v>
      </c>
      <c r="R1056" s="222" t="s">
        <v>165</v>
      </c>
      <c r="S1056" s="222" t="s">
        <v>166</v>
      </c>
      <c r="T1056" s="222" t="s">
        <v>165</v>
      </c>
      <c r="U1056" s="222" t="s">
        <v>165</v>
      </c>
      <c r="W1056" s="222" t="s">
        <v>165</v>
      </c>
      <c r="AS1056" s="222" t="s">
        <v>3454</v>
      </c>
      <c r="AT1056" s="222">
        <v>423371</v>
      </c>
    </row>
    <row r="1057" spans="1:46">
      <c r="A1057" s="222">
        <v>423372</v>
      </c>
      <c r="B1057" s="222" t="s">
        <v>470</v>
      </c>
      <c r="G1057" s="222" t="s">
        <v>166</v>
      </c>
      <c r="H1057" s="222" t="s">
        <v>166</v>
      </c>
      <c r="J1057" s="222" t="s">
        <v>164</v>
      </c>
      <c r="L1057" s="222" t="s">
        <v>166</v>
      </c>
      <c r="N1057" s="222" t="s">
        <v>164</v>
      </c>
      <c r="O1057" s="222" t="s">
        <v>166</v>
      </c>
      <c r="P1057" s="222" t="s">
        <v>166</v>
      </c>
      <c r="Q1057" s="222" t="s">
        <v>166</v>
      </c>
      <c r="R1057" s="222" t="s">
        <v>165</v>
      </c>
      <c r="S1057" s="222" t="s">
        <v>166</v>
      </c>
      <c r="T1057" s="222" t="s">
        <v>166</v>
      </c>
      <c r="U1057" s="222" t="s">
        <v>166</v>
      </c>
      <c r="V1057" s="222" t="s">
        <v>165</v>
      </c>
      <c r="W1057" s="222" t="s">
        <v>165</v>
      </c>
      <c r="X1057" s="222" t="s">
        <v>166</v>
      </c>
      <c r="AS1057" s="222" t="s">
        <v>3454</v>
      </c>
      <c r="AT1057" s="222">
        <v>423372</v>
      </c>
    </row>
    <row r="1058" spans="1:46">
      <c r="A1058" s="222">
        <v>423375</v>
      </c>
      <c r="B1058" s="222" t="s">
        <v>361</v>
      </c>
      <c r="E1058" s="222" t="s">
        <v>164</v>
      </c>
      <c r="H1058" s="222" t="s">
        <v>164</v>
      </c>
      <c r="K1058" s="222" t="s">
        <v>166</v>
      </c>
      <c r="N1058" s="222" t="s">
        <v>165</v>
      </c>
      <c r="O1058" s="222" t="s">
        <v>165</v>
      </c>
      <c r="P1058" s="222" t="s">
        <v>165</v>
      </c>
      <c r="Q1058" s="222" t="s">
        <v>165</v>
      </c>
      <c r="R1058" s="222" t="s">
        <v>165</v>
      </c>
      <c r="S1058" s="222" t="s">
        <v>165</v>
      </c>
      <c r="AS1058" s="222" t="s">
        <v>3454</v>
      </c>
      <c r="AT1058" s="222">
        <v>423375</v>
      </c>
    </row>
    <row r="1059" spans="1:46">
      <c r="A1059" s="222">
        <v>423377</v>
      </c>
      <c r="B1059" s="222" t="s">
        <v>470</v>
      </c>
      <c r="F1059" s="222" t="s">
        <v>164</v>
      </c>
      <c r="J1059" s="222" t="s">
        <v>164</v>
      </c>
      <c r="K1059" s="222" t="s">
        <v>166</v>
      </c>
      <c r="R1059" s="222" t="s">
        <v>165</v>
      </c>
      <c r="S1059" s="222" t="s">
        <v>166</v>
      </c>
      <c r="T1059" s="222" t="s">
        <v>165</v>
      </c>
      <c r="U1059" s="222" t="s">
        <v>165</v>
      </c>
      <c r="W1059" s="222" t="s">
        <v>165</v>
      </c>
      <c r="AS1059" s="222" t="s">
        <v>3454</v>
      </c>
      <c r="AT1059" s="222">
        <v>423377</v>
      </c>
    </row>
    <row r="1060" spans="1:46">
      <c r="A1060" s="222">
        <v>423379</v>
      </c>
      <c r="B1060" s="222" t="s">
        <v>470</v>
      </c>
      <c r="J1060" s="222" t="s">
        <v>165</v>
      </c>
      <c r="M1060" s="222" t="s">
        <v>165</v>
      </c>
      <c r="R1060" s="222" t="s">
        <v>165</v>
      </c>
      <c r="T1060" s="222" t="s">
        <v>165</v>
      </c>
      <c r="U1060" s="222" t="s">
        <v>165</v>
      </c>
      <c r="W1060" s="222" t="s">
        <v>165</v>
      </c>
      <c r="AS1060" s="222" t="s">
        <v>3454</v>
      </c>
      <c r="AT1060" s="222">
        <v>423379</v>
      </c>
    </row>
    <row r="1061" spans="1:46">
      <c r="A1061" s="222">
        <v>423382</v>
      </c>
      <c r="B1061" s="222" t="s">
        <v>470</v>
      </c>
      <c r="E1061" s="222" t="s">
        <v>164</v>
      </c>
      <c r="O1061" s="222" t="s">
        <v>164</v>
      </c>
      <c r="Q1061" s="222" t="s">
        <v>165</v>
      </c>
      <c r="R1061" s="222" t="s">
        <v>165</v>
      </c>
      <c r="S1061" s="222" t="s">
        <v>164</v>
      </c>
      <c r="T1061" s="222" t="s">
        <v>166</v>
      </c>
      <c r="AS1061" s="222" t="s">
        <v>3454</v>
      </c>
      <c r="AT1061" s="222">
        <v>423382</v>
      </c>
    </row>
    <row r="1062" spans="1:46">
      <c r="A1062" s="222">
        <v>423387</v>
      </c>
      <c r="B1062" s="222" t="s">
        <v>470</v>
      </c>
      <c r="E1062" s="222" t="s">
        <v>164</v>
      </c>
      <c r="F1062" s="222" t="s">
        <v>164</v>
      </c>
      <c r="K1062" s="222" t="s">
        <v>166</v>
      </c>
      <c r="L1062" s="222" t="s">
        <v>166</v>
      </c>
      <c r="O1062" s="222" t="s">
        <v>165</v>
      </c>
      <c r="Q1062" s="222" t="s">
        <v>165</v>
      </c>
      <c r="R1062" s="222" t="s">
        <v>165</v>
      </c>
      <c r="S1062" s="222" t="s">
        <v>166</v>
      </c>
      <c r="T1062" s="222" t="s">
        <v>165</v>
      </c>
      <c r="U1062" s="222" t="s">
        <v>165</v>
      </c>
      <c r="V1062" s="222" t="s">
        <v>165</v>
      </c>
      <c r="W1062" s="222" t="s">
        <v>165</v>
      </c>
      <c r="X1062" s="222" t="s">
        <v>165</v>
      </c>
      <c r="AS1062" s="222" t="s">
        <v>3454</v>
      </c>
      <c r="AT1062" s="222">
        <v>423387</v>
      </c>
    </row>
    <row r="1063" spans="1:46">
      <c r="A1063" s="222">
        <v>423390</v>
      </c>
      <c r="B1063" s="222" t="s">
        <v>470</v>
      </c>
      <c r="E1063" s="222" t="s">
        <v>164</v>
      </c>
      <c r="F1063" s="222" t="s">
        <v>164</v>
      </c>
      <c r="H1063" s="222" t="s">
        <v>164</v>
      </c>
      <c r="K1063" s="222" t="s">
        <v>164</v>
      </c>
      <c r="N1063" s="222" t="s">
        <v>166</v>
      </c>
      <c r="O1063" s="222" t="s">
        <v>166</v>
      </c>
      <c r="P1063" s="222" t="s">
        <v>166</v>
      </c>
      <c r="Q1063" s="222" t="s">
        <v>165</v>
      </c>
      <c r="R1063" s="222" t="s">
        <v>165</v>
      </c>
      <c r="S1063" s="222" t="s">
        <v>166</v>
      </c>
      <c r="T1063" s="222" t="s">
        <v>165</v>
      </c>
      <c r="U1063" s="222" t="s">
        <v>165</v>
      </c>
      <c r="V1063" s="222" t="s">
        <v>165</v>
      </c>
      <c r="W1063" s="222" t="s">
        <v>165</v>
      </c>
      <c r="X1063" s="222" t="s">
        <v>165</v>
      </c>
      <c r="AS1063" s="222" t="s">
        <v>3454</v>
      </c>
      <c r="AT1063" s="222">
        <v>423390</v>
      </c>
    </row>
    <row r="1064" spans="1:46">
      <c r="A1064" s="222">
        <v>423394</v>
      </c>
      <c r="B1064" s="222" t="s">
        <v>470</v>
      </c>
      <c r="D1064" s="222" t="s">
        <v>164</v>
      </c>
      <c r="F1064" s="222" t="s">
        <v>164</v>
      </c>
      <c r="K1064" s="222" t="s">
        <v>166</v>
      </c>
      <c r="L1064" s="222" t="s">
        <v>164</v>
      </c>
      <c r="N1064" s="222" t="s">
        <v>166</v>
      </c>
      <c r="R1064" s="222" t="s">
        <v>166</v>
      </c>
      <c r="S1064" s="222" t="s">
        <v>165</v>
      </c>
      <c r="T1064" s="222" t="s">
        <v>165</v>
      </c>
      <c r="U1064" s="222" t="s">
        <v>165</v>
      </c>
      <c r="V1064" s="222" t="s">
        <v>165</v>
      </c>
      <c r="W1064" s="222" t="s">
        <v>165</v>
      </c>
      <c r="X1064" s="222" t="s">
        <v>165</v>
      </c>
      <c r="AS1064" s="222" t="s">
        <v>3454</v>
      </c>
      <c r="AT1064" s="222">
        <v>423394</v>
      </c>
    </row>
    <row r="1065" spans="1:46">
      <c r="A1065" s="222">
        <v>423395</v>
      </c>
      <c r="B1065" s="222" t="s">
        <v>470</v>
      </c>
      <c r="K1065" s="222" t="s">
        <v>164</v>
      </c>
      <c r="L1065" s="222" t="s">
        <v>166</v>
      </c>
      <c r="N1065" s="222" t="s">
        <v>166</v>
      </c>
      <c r="P1065" s="222" t="s">
        <v>166</v>
      </c>
      <c r="T1065" s="222" t="s">
        <v>165</v>
      </c>
      <c r="U1065" s="222" t="s">
        <v>165</v>
      </c>
      <c r="V1065" s="222" t="s">
        <v>165</v>
      </c>
      <c r="W1065" s="222" t="s">
        <v>165</v>
      </c>
      <c r="X1065" s="222" t="s">
        <v>165</v>
      </c>
      <c r="AS1065" s="222" t="s">
        <v>3454</v>
      </c>
      <c r="AT1065" s="222">
        <v>423395</v>
      </c>
    </row>
    <row r="1066" spans="1:46">
      <c r="A1066" s="222">
        <v>423407</v>
      </c>
      <c r="B1066" s="222" t="s">
        <v>470</v>
      </c>
      <c r="C1066" s="222" t="s">
        <v>164</v>
      </c>
      <c r="I1066" s="222" t="s">
        <v>166</v>
      </c>
      <c r="K1066" s="222" t="s">
        <v>164</v>
      </c>
      <c r="L1066" s="222" t="s">
        <v>166</v>
      </c>
      <c r="N1066" s="222" t="s">
        <v>166</v>
      </c>
      <c r="O1066" s="222" t="s">
        <v>166</v>
      </c>
      <c r="R1066" s="222" t="s">
        <v>166</v>
      </c>
      <c r="S1066" s="222" t="s">
        <v>166</v>
      </c>
      <c r="T1066" s="222" t="s">
        <v>165</v>
      </c>
      <c r="U1066" s="222" t="s">
        <v>165</v>
      </c>
      <c r="V1066" s="222" t="s">
        <v>165</v>
      </c>
      <c r="W1066" s="222" t="s">
        <v>165</v>
      </c>
      <c r="X1066" s="222" t="s">
        <v>165</v>
      </c>
      <c r="AS1066" s="222" t="s">
        <v>3454</v>
      </c>
      <c r="AT1066" s="222">
        <v>423407</v>
      </c>
    </row>
    <row r="1067" spans="1:46">
      <c r="A1067" s="222">
        <v>423411</v>
      </c>
      <c r="B1067" s="222" t="s">
        <v>470</v>
      </c>
      <c r="F1067" s="222" t="s">
        <v>165</v>
      </c>
      <c r="M1067" s="222" t="s">
        <v>165</v>
      </c>
      <c r="T1067" s="222" t="s">
        <v>165</v>
      </c>
      <c r="U1067" s="222" t="s">
        <v>165</v>
      </c>
      <c r="V1067" s="222" t="s">
        <v>165</v>
      </c>
      <c r="W1067" s="222" t="s">
        <v>165</v>
      </c>
      <c r="X1067" s="222" t="s">
        <v>165</v>
      </c>
      <c r="AS1067" s="222" t="s">
        <v>3454</v>
      </c>
      <c r="AT1067" s="222">
        <v>423411</v>
      </c>
    </row>
    <row r="1068" spans="1:46">
      <c r="A1068" s="222">
        <v>423412</v>
      </c>
      <c r="B1068" s="222" t="s">
        <v>361</v>
      </c>
      <c r="E1068" s="222" t="s">
        <v>164</v>
      </c>
      <c r="H1068" s="222" t="s">
        <v>166</v>
      </c>
      <c r="J1068" s="222" t="s">
        <v>166</v>
      </c>
      <c r="L1068" s="222" t="s">
        <v>166</v>
      </c>
      <c r="N1068" s="222" t="s">
        <v>165</v>
      </c>
      <c r="O1068" s="222" t="s">
        <v>165</v>
      </c>
      <c r="P1068" s="222" t="s">
        <v>165</v>
      </c>
      <c r="Q1068" s="222" t="s">
        <v>165</v>
      </c>
      <c r="R1068" s="222" t="s">
        <v>165</v>
      </c>
      <c r="S1068" s="222" t="s">
        <v>165</v>
      </c>
      <c r="AS1068" s="222" t="s">
        <v>3454</v>
      </c>
      <c r="AT1068" s="222">
        <v>423412</v>
      </c>
    </row>
    <row r="1069" spans="1:46">
      <c r="A1069" s="222">
        <v>423419</v>
      </c>
      <c r="B1069" s="222" t="s">
        <v>470</v>
      </c>
      <c r="E1069" s="222" t="s">
        <v>164</v>
      </c>
      <c r="K1069" s="222" t="s">
        <v>166</v>
      </c>
      <c r="L1069" s="222" t="s">
        <v>166</v>
      </c>
      <c r="O1069" s="222" t="s">
        <v>166</v>
      </c>
      <c r="Q1069" s="222" t="s">
        <v>166</v>
      </c>
      <c r="R1069" s="222" t="s">
        <v>165</v>
      </c>
      <c r="S1069" s="222" t="s">
        <v>166</v>
      </c>
      <c r="AS1069" s="222" t="s">
        <v>3454</v>
      </c>
      <c r="AT1069" s="222">
        <v>423419</v>
      </c>
    </row>
    <row r="1070" spans="1:46">
      <c r="A1070" s="222">
        <v>423420</v>
      </c>
      <c r="B1070" s="222" t="s">
        <v>361</v>
      </c>
      <c r="E1070" s="222" t="s">
        <v>164</v>
      </c>
      <c r="I1070" s="222" t="s">
        <v>166</v>
      </c>
      <c r="N1070" s="222" t="s">
        <v>165</v>
      </c>
      <c r="O1070" s="222" t="s">
        <v>165</v>
      </c>
      <c r="P1070" s="222" t="s">
        <v>165</v>
      </c>
      <c r="Q1070" s="222" t="s">
        <v>165</v>
      </c>
      <c r="R1070" s="222" t="s">
        <v>165</v>
      </c>
      <c r="S1070" s="222" t="s">
        <v>165</v>
      </c>
      <c r="AS1070" s="222" t="s">
        <v>3454</v>
      </c>
      <c r="AT1070" s="222">
        <v>423420</v>
      </c>
    </row>
    <row r="1071" spans="1:46">
      <c r="A1071" s="222">
        <v>423421</v>
      </c>
      <c r="B1071" s="222" t="s">
        <v>470</v>
      </c>
      <c r="G1071" s="222" t="s">
        <v>164</v>
      </c>
      <c r="H1071" s="222" t="s">
        <v>166</v>
      </c>
      <c r="L1071" s="222" t="s">
        <v>165</v>
      </c>
      <c r="R1071" s="222" t="s">
        <v>165</v>
      </c>
      <c r="S1071" s="222" t="s">
        <v>165</v>
      </c>
      <c r="W1071" s="222" t="s">
        <v>166</v>
      </c>
      <c r="AS1071" s="222" t="s">
        <v>3454</v>
      </c>
      <c r="AT1071" s="222">
        <v>423421</v>
      </c>
    </row>
    <row r="1072" spans="1:46">
      <c r="A1072" s="222">
        <v>423422</v>
      </c>
      <c r="B1072" s="222" t="s">
        <v>470</v>
      </c>
      <c r="G1072" s="222" t="s">
        <v>164</v>
      </c>
      <c r="K1072" s="222" t="s">
        <v>164</v>
      </c>
      <c r="L1072" s="222" t="s">
        <v>164</v>
      </c>
      <c r="O1072" s="222" t="s">
        <v>164</v>
      </c>
      <c r="Q1072" s="222" t="s">
        <v>166</v>
      </c>
      <c r="R1072" s="222" t="s">
        <v>165</v>
      </c>
      <c r="S1072" s="222" t="s">
        <v>166</v>
      </c>
      <c r="T1072" s="222" t="s">
        <v>166</v>
      </c>
      <c r="U1072" s="222" t="s">
        <v>165</v>
      </c>
      <c r="W1072" s="222" t="s">
        <v>165</v>
      </c>
      <c r="AS1072" s="222" t="s">
        <v>3454</v>
      </c>
      <c r="AT1072" s="222">
        <v>423422</v>
      </c>
    </row>
    <row r="1073" spans="1:46">
      <c r="A1073" s="222">
        <v>423425</v>
      </c>
      <c r="B1073" s="222" t="s">
        <v>470</v>
      </c>
      <c r="G1073" s="222" t="s">
        <v>166</v>
      </c>
      <c r="H1073" s="222" t="s">
        <v>166</v>
      </c>
      <c r="K1073" s="222" t="s">
        <v>164</v>
      </c>
      <c r="L1073" s="222" t="s">
        <v>165</v>
      </c>
      <c r="N1073" s="222" t="s">
        <v>166</v>
      </c>
      <c r="Q1073" s="222" t="s">
        <v>165</v>
      </c>
      <c r="R1073" s="222" t="s">
        <v>165</v>
      </c>
      <c r="S1073" s="222" t="s">
        <v>165</v>
      </c>
      <c r="U1073" s="222" t="s">
        <v>165</v>
      </c>
      <c r="W1073" s="222" t="s">
        <v>166</v>
      </c>
      <c r="X1073" s="222" t="s">
        <v>165</v>
      </c>
      <c r="AS1073" s="222" t="s">
        <v>3454</v>
      </c>
      <c r="AT1073" s="222">
        <v>423425</v>
      </c>
    </row>
    <row r="1074" spans="1:46">
      <c r="A1074" s="222">
        <v>423431</v>
      </c>
      <c r="B1074" s="222" t="s">
        <v>470</v>
      </c>
      <c r="K1074" s="222" t="s">
        <v>164</v>
      </c>
      <c r="N1074" s="222" t="s">
        <v>166</v>
      </c>
      <c r="O1074" s="222" t="s">
        <v>166</v>
      </c>
      <c r="P1074" s="222" t="s">
        <v>166</v>
      </c>
      <c r="S1074" s="222" t="s">
        <v>166</v>
      </c>
      <c r="T1074" s="222" t="s">
        <v>165</v>
      </c>
      <c r="U1074" s="222" t="s">
        <v>165</v>
      </c>
      <c r="V1074" s="222" t="s">
        <v>165</v>
      </c>
      <c r="W1074" s="222" t="s">
        <v>165</v>
      </c>
      <c r="X1074" s="222" t="s">
        <v>165</v>
      </c>
      <c r="AS1074" s="222" t="s">
        <v>3454</v>
      </c>
      <c r="AT1074" s="222">
        <v>423431</v>
      </c>
    </row>
    <row r="1075" spans="1:46">
      <c r="A1075" s="222">
        <v>423435</v>
      </c>
      <c r="B1075" s="222" t="s">
        <v>470</v>
      </c>
      <c r="D1075" s="222" t="s">
        <v>165</v>
      </c>
      <c r="H1075" s="222" t="s">
        <v>165</v>
      </c>
      <c r="J1075" s="222" t="s">
        <v>166</v>
      </c>
      <c r="L1075" s="222" t="s">
        <v>165</v>
      </c>
      <c r="N1075" s="222" t="s">
        <v>165</v>
      </c>
      <c r="O1075" s="222" t="s">
        <v>165</v>
      </c>
      <c r="P1075" s="222" t="s">
        <v>165</v>
      </c>
      <c r="Q1075" s="222" t="s">
        <v>165</v>
      </c>
      <c r="R1075" s="222" t="s">
        <v>165</v>
      </c>
      <c r="S1075" s="222" t="s">
        <v>165</v>
      </c>
      <c r="T1075" s="222" t="s">
        <v>165</v>
      </c>
      <c r="U1075" s="222" t="s">
        <v>165</v>
      </c>
      <c r="V1075" s="222" t="s">
        <v>165</v>
      </c>
      <c r="W1075" s="222" t="s">
        <v>165</v>
      </c>
      <c r="X1075" s="222" t="s">
        <v>165</v>
      </c>
      <c r="AS1075" s="222" t="s">
        <v>3454</v>
      </c>
      <c r="AT1075" s="222">
        <v>423435</v>
      </c>
    </row>
    <row r="1076" spans="1:46">
      <c r="A1076" s="222">
        <v>423438</v>
      </c>
      <c r="B1076" s="222" t="s">
        <v>470</v>
      </c>
      <c r="E1076" s="222" t="s">
        <v>164</v>
      </c>
      <c r="H1076" s="222" t="s">
        <v>164</v>
      </c>
      <c r="K1076" s="222" t="s">
        <v>164</v>
      </c>
      <c r="P1076" s="222" t="s">
        <v>166</v>
      </c>
      <c r="Q1076" s="222" t="s">
        <v>166</v>
      </c>
      <c r="S1076" s="222" t="s">
        <v>166</v>
      </c>
      <c r="T1076" s="222" t="s">
        <v>165</v>
      </c>
      <c r="U1076" s="222" t="s">
        <v>165</v>
      </c>
      <c r="V1076" s="222" t="s">
        <v>165</v>
      </c>
      <c r="W1076" s="222" t="s">
        <v>165</v>
      </c>
      <c r="X1076" s="222" t="s">
        <v>165</v>
      </c>
      <c r="AS1076" s="222" t="s">
        <v>3454</v>
      </c>
      <c r="AT1076" s="222">
        <v>423438</v>
      </c>
    </row>
    <row r="1077" spans="1:46">
      <c r="A1077" s="222">
        <v>423439</v>
      </c>
      <c r="B1077" s="222" t="s">
        <v>470</v>
      </c>
      <c r="K1077" s="222" t="s">
        <v>166</v>
      </c>
      <c r="L1077" s="222" t="s">
        <v>166</v>
      </c>
      <c r="O1077" s="222" t="s">
        <v>166</v>
      </c>
      <c r="P1077" s="222" t="s">
        <v>166</v>
      </c>
      <c r="R1077" s="222" t="s">
        <v>165</v>
      </c>
      <c r="T1077" s="222" t="s">
        <v>165</v>
      </c>
      <c r="U1077" s="222" t="s">
        <v>165</v>
      </c>
      <c r="V1077" s="222" t="s">
        <v>165</v>
      </c>
      <c r="W1077" s="222" t="s">
        <v>165</v>
      </c>
      <c r="AS1077" s="222" t="s">
        <v>3454</v>
      </c>
      <c r="AT1077" s="222">
        <v>423439</v>
      </c>
    </row>
    <row r="1078" spans="1:46">
      <c r="A1078" s="222">
        <v>423442</v>
      </c>
      <c r="B1078" s="222" t="s">
        <v>470</v>
      </c>
      <c r="L1078" s="222" t="s">
        <v>164</v>
      </c>
      <c r="M1078" s="222" t="s">
        <v>164</v>
      </c>
      <c r="N1078" s="222" t="s">
        <v>166</v>
      </c>
      <c r="O1078" s="222" t="s">
        <v>164</v>
      </c>
      <c r="P1078" s="222" t="s">
        <v>164</v>
      </c>
      <c r="R1078" s="222" t="s">
        <v>165</v>
      </c>
      <c r="S1078" s="222" t="s">
        <v>165</v>
      </c>
      <c r="T1078" s="222" t="s">
        <v>165</v>
      </c>
      <c r="W1078" s="222" t="s">
        <v>165</v>
      </c>
      <c r="X1078" s="222" t="s">
        <v>165</v>
      </c>
      <c r="AS1078" s="222" t="s">
        <v>3454</v>
      </c>
      <c r="AT1078" s="222">
        <v>423442</v>
      </c>
    </row>
    <row r="1079" spans="1:46">
      <c r="A1079" s="222">
        <v>423444</v>
      </c>
      <c r="B1079" s="222" t="s">
        <v>470</v>
      </c>
      <c r="H1079" s="222" t="s">
        <v>165</v>
      </c>
      <c r="L1079" s="222" t="s">
        <v>166</v>
      </c>
      <c r="N1079" s="222" t="s">
        <v>166</v>
      </c>
      <c r="O1079" s="222" t="s">
        <v>166</v>
      </c>
      <c r="R1079" s="222" t="s">
        <v>165</v>
      </c>
      <c r="S1079" s="222" t="s">
        <v>165</v>
      </c>
      <c r="T1079" s="222" t="s">
        <v>165</v>
      </c>
      <c r="U1079" s="222" t="s">
        <v>165</v>
      </c>
      <c r="V1079" s="222" t="s">
        <v>165</v>
      </c>
      <c r="W1079" s="222" t="s">
        <v>165</v>
      </c>
      <c r="X1079" s="222" t="s">
        <v>165</v>
      </c>
      <c r="AS1079" s="222" t="s">
        <v>3454</v>
      </c>
      <c r="AT1079" s="222">
        <v>423444</v>
      </c>
    </row>
    <row r="1080" spans="1:46">
      <c r="A1080" s="222">
        <v>423447</v>
      </c>
      <c r="B1080" s="222" t="s">
        <v>470</v>
      </c>
      <c r="F1080" s="222" t="s">
        <v>164</v>
      </c>
      <c r="M1080" s="222" t="s">
        <v>164</v>
      </c>
      <c r="N1080" s="222" t="s">
        <v>166</v>
      </c>
      <c r="O1080" s="222" t="s">
        <v>166</v>
      </c>
      <c r="P1080" s="222" t="s">
        <v>165</v>
      </c>
      <c r="Q1080" s="222" t="s">
        <v>165</v>
      </c>
      <c r="R1080" s="222" t="s">
        <v>166</v>
      </c>
      <c r="S1080" s="222" t="s">
        <v>165</v>
      </c>
      <c r="T1080" s="222" t="s">
        <v>165</v>
      </c>
      <c r="U1080" s="222" t="s">
        <v>165</v>
      </c>
      <c r="V1080" s="222" t="s">
        <v>165</v>
      </c>
      <c r="W1080" s="222" t="s">
        <v>165</v>
      </c>
      <c r="X1080" s="222" t="s">
        <v>165</v>
      </c>
      <c r="AS1080" s="222" t="s">
        <v>3454</v>
      </c>
      <c r="AT1080" s="222">
        <v>423447</v>
      </c>
    </row>
    <row r="1081" spans="1:46">
      <c r="A1081" s="222">
        <v>423453</v>
      </c>
      <c r="B1081" s="222" t="s">
        <v>361</v>
      </c>
      <c r="E1081" s="222" t="s">
        <v>164</v>
      </c>
      <c r="J1081" s="222" t="s">
        <v>164</v>
      </c>
      <c r="K1081" s="222" t="s">
        <v>164</v>
      </c>
      <c r="L1081" s="222" t="s">
        <v>165</v>
      </c>
      <c r="N1081" s="222" t="s">
        <v>165</v>
      </c>
      <c r="O1081" s="222" t="s">
        <v>165</v>
      </c>
      <c r="R1081" s="222" t="s">
        <v>165</v>
      </c>
      <c r="S1081" s="222" t="s">
        <v>165</v>
      </c>
      <c r="AS1081" s="222" t="s">
        <v>3454</v>
      </c>
      <c r="AT1081" s="222">
        <v>423453</v>
      </c>
    </row>
    <row r="1082" spans="1:46">
      <c r="A1082" s="222">
        <v>423454</v>
      </c>
      <c r="B1082" s="222" t="s">
        <v>470</v>
      </c>
      <c r="D1082" s="222" t="s">
        <v>165</v>
      </c>
      <c r="E1082" s="222" t="s">
        <v>164</v>
      </c>
      <c r="K1082" s="222" t="s">
        <v>166</v>
      </c>
      <c r="M1082" s="222" t="s">
        <v>166</v>
      </c>
      <c r="S1082" s="222" t="s">
        <v>166</v>
      </c>
      <c r="T1082" s="222" t="s">
        <v>165</v>
      </c>
      <c r="U1082" s="222" t="s">
        <v>165</v>
      </c>
      <c r="V1082" s="222" t="s">
        <v>165</v>
      </c>
      <c r="W1082" s="222" t="s">
        <v>165</v>
      </c>
      <c r="X1082" s="222" t="s">
        <v>165</v>
      </c>
      <c r="AS1082" s="222" t="s">
        <v>3454</v>
      </c>
      <c r="AT1082" s="222">
        <v>423454</v>
      </c>
    </row>
    <row r="1083" spans="1:46">
      <c r="A1083" s="222">
        <v>423455</v>
      </c>
      <c r="B1083" s="222" t="s">
        <v>470</v>
      </c>
      <c r="D1083" s="222" t="s">
        <v>164</v>
      </c>
      <c r="L1083" s="222" t="s">
        <v>165</v>
      </c>
      <c r="N1083" s="222" t="s">
        <v>164</v>
      </c>
      <c r="R1083" s="222" t="s">
        <v>165</v>
      </c>
      <c r="T1083" s="222" t="s">
        <v>165</v>
      </c>
      <c r="W1083" s="222" t="s">
        <v>165</v>
      </c>
      <c r="AS1083" s="222" t="s">
        <v>3454</v>
      </c>
      <c r="AT1083" s="222">
        <v>423455</v>
      </c>
    </row>
    <row r="1084" spans="1:46">
      <c r="A1084" s="222">
        <v>423456</v>
      </c>
      <c r="B1084" s="222" t="s">
        <v>470</v>
      </c>
      <c r="G1084" s="222" t="s">
        <v>164</v>
      </c>
      <c r="K1084" s="222" t="s">
        <v>164</v>
      </c>
      <c r="L1084" s="222" t="s">
        <v>165</v>
      </c>
      <c r="O1084" s="222" t="s">
        <v>166</v>
      </c>
      <c r="P1084" s="222" t="s">
        <v>165</v>
      </c>
      <c r="Q1084" s="222" t="s">
        <v>165</v>
      </c>
      <c r="R1084" s="222" t="s">
        <v>165</v>
      </c>
      <c r="S1084" s="222" t="s">
        <v>166</v>
      </c>
      <c r="T1084" s="222" t="s">
        <v>165</v>
      </c>
      <c r="U1084" s="222" t="s">
        <v>165</v>
      </c>
      <c r="V1084" s="222" t="s">
        <v>165</v>
      </c>
      <c r="W1084" s="222" t="s">
        <v>165</v>
      </c>
      <c r="X1084" s="222" t="s">
        <v>165</v>
      </c>
      <c r="AS1084" s="222" t="s">
        <v>3454</v>
      </c>
      <c r="AT1084" s="222">
        <v>423456</v>
      </c>
    </row>
    <row r="1085" spans="1:46">
      <c r="A1085" s="222">
        <v>423462</v>
      </c>
      <c r="B1085" s="222" t="s">
        <v>470</v>
      </c>
      <c r="E1085" s="222" t="s">
        <v>164</v>
      </c>
      <c r="N1085" s="222" t="s">
        <v>166</v>
      </c>
      <c r="O1085" s="222" t="s">
        <v>166</v>
      </c>
      <c r="Q1085" s="222" t="s">
        <v>165</v>
      </c>
      <c r="S1085" s="222" t="s">
        <v>166</v>
      </c>
      <c r="T1085" s="222" t="s">
        <v>165</v>
      </c>
      <c r="U1085" s="222" t="s">
        <v>165</v>
      </c>
      <c r="V1085" s="222" t="s">
        <v>165</v>
      </c>
      <c r="W1085" s="222" t="s">
        <v>165</v>
      </c>
      <c r="X1085" s="222" t="s">
        <v>165</v>
      </c>
      <c r="AS1085" s="222" t="s">
        <v>3454</v>
      </c>
      <c r="AT1085" s="222">
        <v>423462</v>
      </c>
    </row>
    <row r="1086" spans="1:46">
      <c r="A1086" s="222">
        <v>423475</v>
      </c>
      <c r="B1086" s="222" t="s">
        <v>470</v>
      </c>
      <c r="E1086" s="222" t="s">
        <v>164</v>
      </c>
      <c r="K1086" s="222" t="s">
        <v>165</v>
      </c>
      <c r="L1086" s="222" t="s">
        <v>165</v>
      </c>
      <c r="P1086" s="222" t="s">
        <v>165</v>
      </c>
      <c r="Q1086" s="222" t="s">
        <v>166</v>
      </c>
      <c r="R1086" s="222" t="s">
        <v>165</v>
      </c>
      <c r="S1086" s="222" t="s">
        <v>165</v>
      </c>
      <c r="T1086" s="222" t="s">
        <v>166</v>
      </c>
      <c r="U1086" s="222" t="s">
        <v>165</v>
      </c>
      <c r="W1086" s="222" t="s">
        <v>166</v>
      </c>
      <c r="X1086" s="222" t="s">
        <v>166</v>
      </c>
      <c r="AS1086" s="222" t="s">
        <v>3454</v>
      </c>
      <c r="AT1086" s="222">
        <v>423475</v>
      </c>
    </row>
    <row r="1087" spans="1:46">
      <c r="A1087" s="222">
        <v>423476</v>
      </c>
      <c r="B1087" s="222" t="s">
        <v>470</v>
      </c>
      <c r="O1087" s="222" t="s">
        <v>166</v>
      </c>
      <c r="Q1087" s="222" t="s">
        <v>165</v>
      </c>
      <c r="R1087" s="222" t="s">
        <v>165</v>
      </c>
      <c r="S1087" s="222" t="s">
        <v>165</v>
      </c>
      <c r="T1087" s="222" t="s">
        <v>165</v>
      </c>
      <c r="U1087" s="222" t="s">
        <v>165</v>
      </c>
      <c r="V1087" s="222" t="s">
        <v>165</v>
      </c>
      <c r="W1087" s="222" t="s">
        <v>165</v>
      </c>
      <c r="X1087" s="222" t="s">
        <v>165</v>
      </c>
      <c r="AS1087" s="222" t="s">
        <v>3454</v>
      </c>
      <c r="AT1087" s="222">
        <v>423476</v>
      </c>
    </row>
    <row r="1088" spans="1:46">
      <c r="A1088" s="222">
        <v>423479</v>
      </c>
      <c r="B1088" s="222" t="s">
        <v>470</v>
      </c>
      <c r="O1088" s="222" t="s">
        <v>166</v>
      </c>
      <c r="P1088" s="222" t="s">
        <v>165</v>
      </c>
      <c r="S1088" s="222" t="s">
        <v>165</v>
      </c>
      <c r="U1088" s="222" t="s">
        <v>165</v>
      </c>
      <c r="V1088" s="222" t="s">
        <v>165</v>
      </c>
      <c r="W1088" s="222" t="s">
        <v>165</v>
      </c>
      <c r="AS1088" s="222" t="s">
        <v>3454</v>
      </c>
      <c r="AT1088" s="222">
        <v>423479</v>
      </c>
    </row>
    <row r="1089" spans="1:46">
      <c r="A1089" s="222">
        <v>423481</v>
      </c>
      <c r="B1089" s="222" t="s">
        <v>470</v>
      </c>
      <c r="H1089" s="222" t="s">
        <v>166</v>
      </c>
      <c r="O1089" s="222" t="s">
        <v>164</v>
      </c>
      <c r="R1089" s="222" t="s">
        <v>165</v>
      </c>
      <c r="S1089" s="222" t="s">
        <v>166</v>
      </c>
      <c r="T1089" s="222" t="s">
        <v>166</v>
      </c>
      <c r="W1089" s="222" t="s">
        <v>166</v>
      </c>
      <c r="AS1089" s="222" t="s">
        <v>3454</v>
      </c>
      <c r="AT1089" s="222">
        <v>423481</v>
      </c>
    </row>
    <row r="1090" spans="1:46">
      <c r="A1090" s="222">
        <v>423482</v>
      </c>
      <c r="B1090" s="222" t="s">
        <v>361</v>
      </c>
      <c r="H1090" s="222" t="s">
        <v>165</v>
      </c>
      <c r="I1090" s="222" t="s">
        <v>164</v>
      </c>
      <c r="K1090" s="222" t="s">
        <v>164</v>
      </c>
      <c r="L1090" s="222" t="s">
        <v>166</v>
      </c>
      <c r="N1090" s="222" t="s">
        <v>165</v>
      </c>
      <c r="O1090" s="222" t="s">
        <v>165</v>
      </c>
      <c r="P1090" s="222" t="s">
        <v>165</v>
      </c>
      <c r="Q1090" s="222" t="s">
        <v>165</v>
      </c>
      <c r="R1090" s="222" t="s">
        <v>165</v>
      </c>
      <c r="S1090" s="222" t="s">
        <v>165</v>
      </c>
      <c r="AS1090" s="222" t="s">
        <v>3454</v>
      </c>
      <c r="AT1090" s="222">
        <v>423482</v>
      </c>
    </row>
    <row r="1091" spans="1:46">
      <c r="A1091" s="222">
        <v>423483</v>
      </c>
      <c r="B1091" s="222" t="s">
        <v>470</v>
      </c>
      <c r="D1091" s="222" t="s">
        <v>164</v>
      </c>
      <c r="F1091" s="222" t="s">
        <v>164</v>
      </c>
      <c r="K1091" s="222" t="s">
        <v>164</v>
      </c>
      <c r="P1091" s="222" t="s">
        <v>165</v>
      </c>
      <c r="Q1091" s="222" t="s">
        <v>165</v>
      </c>
      <c r="R1091" s="222" t="s">
        <v>165</v>
      </c>
      <c r="S1091" s="222" t="s">
        <v>165</v>
      </c>
      <c r="T1091" s="222" t="s">
        <v>166</v>
      </c>
      <c r="W1091" s="222" t="s">
        <v>165</v>
      </c>
      <c r="AS1091" s="222" t="s">
        <v>3454</v>
      </c>
      <c r="AT1091" s="222">
        <v>423483</v>
      </c>
    </row>
    <row r="1092" spans="1:46">
      <c r="A1092" s="222">
        <v>423485</v>
      </c>
      <c r="B1092" s="222" t="s">
        <v>470</v>
      </c>
      <c r="J1092" s="222" t="s">
        <v>164</v>
      </c>
      <c r="K1092" s="222" t="s">
        <v>164</v>
      </c>
      <c r="L1092" s="222" t="s">
        <v>164</v>
      </c>
      <c r="O1092" s="222" t="s">
        <v>166</v>
      </c>
      <c r="P1092" s="222" t="s">
        <v>166</v>
      </c>
      <c r="Q1092" s="222" t="s">
        <v>165</v>
      </c>
      <c r="R1092" s="222" t="s">
        <v>165</v>
      </c>
      <c r="W1092" s="222" t="s">
        <v>166</v>
      </c>
      <c r="AS1092" s="222" t="s">
        <v>3454</v>
      </c>
      <c r="AT1092" s="222">
        <v>423485</v>
      </c>
    </row>
    <row r="1093" spans="1:46">
      <c r="A1093" s="222">
        <v>423486</v>
      </c>
      <c r="B1093" s="222" t="s">
        <v>470</v>
      </c>
      <c r="K1093" s="222" t="s">
        <v>164</v>
      </c>
      <c r="O1093" s="222" t="s">
        <v>166</v>
      </c>
      <c r="P1093" s="222" t="s">
        <v>165</v>
      </c>
      <c r="Q1093" s="222" t="s">
        <v>165</v>
      </c>
      <c r="T1093" s="222" t="s">
        <v>165</v>
      </c>
      <c r="U1093" s="222" t="s">
        <v>165</v>
      </c>
      <c r="V1093" s="222" t="s">
        <v>165</v>
      </c>
      <c r="W1093" s="222" t="s">
        <v>165</v>
      </c>
      <c r="X1093" s="222" t="s">
        <v>165</v>
      </c>
      <c r="AS1093" s="222" t="s">
        <v>3454</v>
      </c>
      <c r="AT1093" s="222">
        <v>423486</v>
      </c>
    </row>
    <row r="1094" spans="1:46">
      <c r="A1094" s="222">
        <v>423495</v>
      </c>
      <c r="B1094" s="222" t="s">
        <v>470</v>
      </c>
      <c r="D1094" s="222" t="s">
        <v>166</v>
      </c>
      <c r="E1094" s="222" t="s">
        <v>164</v>
      </c>
      <c r="L1094" s="222" t="s">
        <v>165</v>
      </c>
      <c r="N1094" s="222" t="s">
        <v>166</v>
      </c>
      <c r="O1094" s="222" t="s">
        <v>166</v>
      </c>
      <c r="P1094" s="222" t="s">
        <v>166</v>
      </c>
      <c r="R1094" s="222" t="s">
        <v>165</v>
      </c>
      <c r="S1094" s="222" t="s">
        <v>165</v>
      </c>
      <c r="AS1094" s="222" t="s">
        <v>3454</v>
      </c>
      <c r="AT1094" s="222">
        <v>423495</v>
      </c>
    </row>
    <row r="1095" spans="1:46">
      <c r="A1095" s="222">
        <v>423499</v>
      </c>
      <c r="B1095" s="222" t="s">
        <v>361</v>
      </c>
      <c r="D1095" s="222" t="s">
        <v>164</v>
      </c>
      <c r="G1095" s="222" t="s">
        <v>164</v>
      </c>
      <c r="K1095" s="222" t="s">
        <v>164</v>
      </c>
      <c r="L1095" s="222" t="s">
        <v>166</v>
      </c>
      <c r="N1095" s="222" t="s">
        <v>165</v>
      </c>
      <c r="O1095" s="222" t="s">
        <v>165</v>
      </c>
      <c r="P1095" s="222" t="s">
        <v>165</v>
      </c>
      <c r="Q1095" s="222" t="s">
        <v>165</v>
      </c>
      <c r="R1095" s="222" t="s">
        <v>165</v>
      </c>
      <c r="S1095" s="222" t="s">
        <v>165</v>
      </c>
      <c r="AS1095" s="222" t="s">
        <v>3454</v>
      </c>
      <c r="AT1095" s="222">
        <v>423499</v>
      </c>
    </row>
    <row r="1096" spans="1:46">
      <c r="A1096" s="222">
        <v>423501</v>
      </c>
      <c r="B1096" s="222" t="s">
        <v>470</v>
      </c>
      <c r="F1096" s="222" t="s">
        <v>166</v>
      </c>
      <c r="J1096" s="222" t="s">
        <v>164</v>
      </c>
      <c r="N1096" s="222" t="s">
        <v>165</v>
      </c>
      <c r="O1096" s="222" t="s">
        <v>165</v>
      </c>
      <c r="R1096" s="222" t="s">
        <v>165</v>
      </c>
      <c r="S1096" s="222" t="s">
        <v>166</v>
      </c>
      <c r="T1096" s="222" t="s">
        <v>165</v>
      </c>
      <c r="U1096" s="222" t="s">
        <v>165</v>
      </c>
      <c r="W1096" s="222" t="s">
        <v>165</v>
      </c>
      <c r="AS1096" s="222" t="s">
        <v>3454</v>
      </c>
      <c r="AT1096" s="222">
        <v>423501</v>
      </c>
    </row>
    <row r="1097" spans="1:46">
      <c r="A1097" s="222">
        <v>423502</v>
      </c>
      <c r="B1097" s="222" t="s">
        <v>361</v>
      </c>
      <c r="J1097" s="222" t="s">
        <v>164</v>
      </c>
      <c r="K1097" s="222" t="s">
        <v>164</v>
      </c>
      <c r="L1097" s="222" t="s">
        <v>166</v>
      </c>
      <c r="M1097" s="222" t="s">
        <v>166</v>
      </c>
      <c r="O1097" s="222" t="s">
        <v>165</v>
      </c>
      <c r="P1097" s="222" t="s">
        <v>165</v>
      </c>
      <c r="R1097" s="222" t="s">
        <v>165</v>
      </c>
      <c r="AS1097" s="222" t="s">
        <v>3454</v>
      </c>
      <c r="AT1097" s="222">
        <v>423502</v>
      </c>
    </row>
    <row r="1098" spans="1:46">
      <c r="A1098" s="222">
        <v>423507</v>
      </c>
      <c r="B1098" s="222" t="s">
        <v>470</v>
      </c>
      <c r="G1098" s="222" t="s">
        <v>164</v>
      </c>
      <c r="L1098" s="222" t="s">
        <v>165</v>
      </c>
      <c r="R1098" s="222" t="s">
        <v>165</v>
      </c>
      <c r="S1098" s="222" t="s">
        <v>166</v>
      </c>
      <c r="X1098" s="222" t="s">
        <v>166</v>
      </c>
      <c r="AS1098" s="222" t="s">
        <v>3454</v>
      </c>
      <c r="AT1098" s="222">
        <v>423507</v>
      </c>
    </row>
    <row r="1099" spans="1:46">
      <c r="A1099" s="222">
        <v>423513</v>
      </c>
      <c r="B1099" s="222" t="s">
        <v>470</v>
      </c>
      <c r="E1099" s="222" t="s">
        <v>164</v>
      </c>
      <c r="K1099" s="222" t="s">
        <v>164</v>
      </c>
      <c r="N1099" s="222" t="s">
        <v>166</v>
      </c>
      <c r="P1099" s="222" t="s">
        <v>165</v>
      </c>
      <c r="Q1099" s="222" t="s">
        <v>166</v>
      </c>
      <c r="R1099" s="222" t="s">
        <v>165</v>
      </c>
      <c r="T1099" s="222" t="s">
        <v>166</v>
      </c>
      <c r="AS1099" s="222" t="s">
        <v>3454</v>
      </c>
      <c r="AT1099" s="222">
        <v>423513</v>
      </c>
    </row>
    <row r="1100" spans="1:46">
      <c r="A1100" s="222">
        <v>423516</v>
      </c>
      <c r="B1100" s="222" t="s">
        <v>470</v>
      </c>
      <c r="G1100" s="222" t="s">
        <v>165</v>
      </c>
      <c r="H1100" s="222" t="s">
        <v>166</v>
      </c>
      <c r="L1100" s="222" t="s">
        <v>165</v>
      </c>
      <c r="Q1100" s="222" t="s">
        <v>166</v>
      </c>
      <c r="R1100" s="222" t="s">
        <v>165</v>
      </c>
      <c r="S1100" s="222" t="s">
        <v>165</v>
      </c>
      <c r="V1100" s="222" t="s">
        <v>166</v>
      </c>
      <c r="AS1100" s="222" t="s">
        <v>3454</v>
      </c>
      <c r="AT1100" s="222">
        <v>423516</v>
      </c>
    </row>
    <row r="1101" spans="1:46">
      <c r="A1101" s="222">
        <v>423520</v>
      </c>
      <c r="B1101" s="222" t="s">
        <v>470</v>
      </c>
      <c r="G1101" s="222" t="s">
        <v>164</v>
      </c>
      <c r="J1101" s="222" t="s">
        <v>166</v>
      </c>
      <c r="L1101" s="222" t="s">
        <v>165</v>
      </c>
      <c r="R1101" s="222" t="s">
        <v>165</v>
      </c>
      <c r="V1101" s="222" t="s">
        <v>166</v>
      </c>
      <c r="X1101" s="222" t="s">
        <v>166</v>
      </c>
      <c r="AS1101" s="222" t="s">
        <v>3454</v>
      </c>
      <c r="AT1101" s="222">
        <v>423520</v>
      </c>
    </row>
    <row r="1102" spans="1:46">
      <c r="A1102" s="222">
        <v>423522</v>
      </c>
      <c r="B1102" s="222" t="s">
        <v>470</v>
      </c>
      <c r="I1102" s="222" t="s">
        <v>165</v>
      </c>
      <c r="L1102" s="222" t="s">
        <v>165</v>
      </c>
      <c r="N1102" s="222" t="s">
        <v>165</v>
      </c>
      <c r="P1102" s="222" t="s">
        <v>164</v>
      </c>
      <c r="Q1102" s="222" t="s">
        <v>166</v>
      </c>
      <c r="R1102" s="222" t="s">
        <v>165</v>
      </c>
      <c r="T1102" s="222" t="s">
        <v>166</v>
      </c>
      <c r="U1102" s="222" t="s">
        <v>165</v>
      </c>
      <c r="W1102" s="222" t="s">
        <v>165</v>
      </c>
      <c r="AS1102" s="222" t="s">
        <v>3454</v>
      </c>
      <c r="AT1102" s="222">
        <v>423522</v>
      </c>
    </row>
    <row r="1103" spans="1:46">
      <c r="A1103" s="222">
        <v>423523</v>
      </c>
      <c r="B1103" s="222" t="s">
        <v>361</v>
      </c>
      <c r="L1103" s="222" t="s">
        <v>164</v>
      </c>
      <c r="N1103" s="222" t="s">
        <v>165</v>
      </c>
      <c r="O1103" s="222" t="s">
        <v>165</v>
      </c>
      <c r="P1103" s="222" t="s">
        <v>165</v>
      </c>
      <c r="Q1103" s="222" t="s">
        <v>165</v>
      </c>
      <c r="R1103" s="222" t="s">
        <v>165</v>
      </c>
      <c r="S1103" s="222" t="s">
        <v>165</v>
      </c>
      <c r="AS1103" s="222" t="s">
        <v>3454</v>
      </c>
      <c r="AT1103" s="222">
        <v>423523</v>
      </c>
    </row>
    <row r="1104" spans="1:46">
      <c r="A1104" s="222">
        <v>423527</v>
      </c>
      <c r="B1104" s="222" t="s">
        <v>470</v>
      </c>
      <c r="C1104" s="222" t="s">
        <v>164</v>
      </c>
      <c r="I1104" s="222" t="s">
        <v>165</v>
      </c>
      <c r="K1104" s="222" t="s">
        <v>165</v>
      </c>
      <c r="L1104" s="222" t="s">
        <v>166</v>
      </c>
      <c r="O1104" s="222" t="s">
        <v>166</v>
      </c>
      <c r="P1104" s="222" t="s">
        <v>165</v>
      </c>
      <c r="Q1104" s="222" t="s">
        <v>165</v>
      </c>
      <c r="R1104" s="222" t="s">
        <v>165</v>
      </c>
      <c r="T1104" s="222" t="s">
        <v>166</v>
      </c>
      <c r="U1104" s="222" t="s">
        <v>165</v>
      </c>
      <c r="V1104" s="222" t="s">
        <v>165</v>
      </c>
      <c r="W1104" s="222" t="s">
        <v>165</v>
      </c>
      <c r="X1104" s="222" t="s">
        <v>166</v>
      </c>
      <c r="AS1104" s="222" t="s">
        <v>3454</v>
      </c>
      <c r="AT1104" s="222">
        <v>423527</v>
      </c>
    </row>
    <row r="1105" spans="1:46">
      <c r="A1105" s="222">
        <v>423536</v>
      </c>
      <c r="B1105" s="222" t="s">
        <v>470</v>
      </c>
      <c r="H1105" s="222" t="s">
        <v>164</v>
      </c>
      <c r="K1105" s="222" t="s">
        <v>166</v>
      </c>
      <c r="L1105" s="222" t="s">
        <v>165</v>
      </c>
      <c r="N1105" s="222" t="s">
        <v>165</v>
      </c>
      <c r="O1105" s="222" t="s">
        <v>166</v>
      </c>
      <c r="P1105" s="222" t="s">
        <v>165</v>
      </c>
      <c r="R1105" s="222" t="s">
        <v>165</v>
      </c>
      <c r="S1105" s="222" t="s">
        <v>165</v>
      </c>
      <c r="T1105" s="222" t="s">
        <v>165</v>
      </c>
      <c r="U1105" s="222" t="s">
        <v>165</v>
      </c>
      <c r="V1105" s="222" t="s">
        <v>165</v>
      </c>
      <c r="W1105" s="222" t="s">
        <v>165</v>
      </c>
      <c r="X1105" s="222" t="s">
        <v>165</v>
      </c>
      <c r="AS1105" s="222" t="s">
        <v>3454</v>
      </c>
      <c r="AT1105" s="222">
        <v>423536</v>
      </c>
    </row>
    <row r="1106" spans="1:46">
      <c r="A1106" s="222">
        <v>423540</v>
      </c>
      <c r="B1106" s="222" t="s">
        <v>470</v>
      </c>
      <c r="H1106" s="222" t="s">
        <v>166</v>
      </c>
      <c r="I1106" s="222" t="s">
        <v>166</v>
      </c>
      <c r="K1106" s="222" t="s">
        <v>166</v>
      </c>
      <c r="L1106" s="222" t="s">
        <v>165</v>
      </c>
      <c r="N1106" s="222" t="s">
        <v>164</v>
      </c>
      <c r="O1106" s="222" t="s">
        <v>164</v>
      </c>
      <c r="P1106" s="222" t="s">
        <v>166</v>
      </c>
      <c r="Q1106" s="222" t="s">
        <v>166</v>
      </c>
      <c r="R1106" s="222" t="s">
        <v>165</v>
      </c>
      <c r="S1106" s="222" t="s">
        <v>165</v>
      </c>
      <c r="T1106" s="222" t="s">
        <v>165</v>
      </c>
      <c r="U1106" s="222" t="s">
        <v>165</v>
      </c>
      <c r="V1106" s="222" t="s">
        <v>166</v>
      </c>
      <c r="W1106" s="222" t="s">
        <v>165</v>
      </c>
      <c r="X1106" s="222" t="s">
        <v>166</v>
      </c>
      <c r="AS1106" s="222" t="s">
        <v>3454</v>
      </c>
      <c r="AT1106" s="222">
        <v>423540</v>
      </c>
    </row>
    <row r="1107" spans="1:46">
      <c r="A1107" s="222">
        <v>423542</v>
      </c>
      <c r="B1107" s="222" t="s">
        <v>470</v>
      </c>
      <c r="E1107" s="222" t="s">
        <v>164</v>
      </c>
      <c r="H1107" s="222" t="s">
        <v>164</v>
      </c>
      <c r="K1107" s="222" t="s">
        <v>164</v>
      </c>
      <c r="L1107" s="222" t="s">
        <v>166</v>
      </c>
      <c r="P1107" s="222" t="s">
        <v>166</v>
      </c>
      <c r="Q1107" s="222" t="s">
        <v>165</v>
      </c>
      <c r="R1107" s="222" t="s">
        <v>166</v>
      </c>
      <c r="S1107" s="222" t="s">
        <v>165</v>
      </c>
      <c r="T1107" s="222" t="s">
        <v>165</v>
      </c>
      <c r="U1107" s="222" t="s">
        <v>165</v>
      </c>
      <c r="V1107" s="222" t="s">
        <v>165</v>
      </c>
      <c r="W1107" s="222" t="s">
        <v>165</v>
      </c>
      <c r="X1107" s="222" t="s">
        <v>165</v>
      </c>
      <c r="AS1107" s="222" t="s">
        <v>3454</v>
      </c>
      <c r="AT1107" s="222">
        <v>423542</v>
      </c>
    </row>
    <row r="1108" spans="1:46">
      <c r="A1108" s="222">
        <v>423546</v>
      </c>
      <c r="B1108" s="222" t="s">
        <v>361</v>
      </c>
      <c r="I1108" s="222" t="s">
        <v>165</v>
      </c>
      <c r="J1108" s="222" t="s">
        <v>164</v>
      </c>
      <c r="L1108" s="222" t="s">
        <v>165</v>
      </c>
      <c r="M1108" s="222" t="s">
        <v>165</v>
      </c>
      <c r="N1108" s="222" t="s">
        <v>165</v>
      </c>
      <c r="O1108" s="222" t="s">
        <v>165</v>
      </c>
      <c r="P1108" s="222" t="s">
        <v>165</v>
      </c>
      <c r="Q1108" s="222" t="s">
        <v>165</v>
      </c>
      <c r="R1108" s="222" t="s">
        <v>165</v>
      </c>
      <c r="S1108" s="222" t="s">
        <v>165</v>
      </c>
      <c r="AS1108" s="222" t="s">
        <v>3454</v>
      </c>
      <c r="AT1108" s="222">
        <v>423546</v>
      </c>
    </row>
    <row r="1109" spans="1:46">
      <c r="A1109" s="222">
        <v>423547</v>
      </c>
      <c r="B1109" s="222" t="s">
        <v>470</v>
      </c>
      <c r="G1109" s="222" t="s">
        <v>165</v>
      </c>
      <c r="H1109" s="222" t="s">
        <v>165</v>
      </c>
      <c r="K1109" s="222" t="s">
        <v>166</v>
      </c>
      <c r="L1109" s="222" t="s">
        <v>165</v>
      </c>
      <c r="N1109" s="222" t="s">
        <v>166</v>
      </c>
      <c r="O1109" s="222" t="s">
        <v>166</v>
      </c>
      <c r="P1109" s="222" t="s">
        <v>166</v>
      </c>
      <c r="Q1109" s="222" t="s">
        <v>166</v>
      </c>
      <c r="R1109" s="222" t="s">
        <v>165</v>
      </c>
      <c r="S1109" s="222" t="s">
        <v>165</v>
      </c>
      <c r="T1109" s="222" t="s">
        <v>165</v>
      </c>
      <c r="U1109" s="222" t="s">
        <v>165</v>
      </c>
      <c r="V1109" s="222" t="s">
        <v>165</v>
      </c>
      <c r="W1109" s="222" t="s">
        <v>165</v>
      </c>
      <c r="X1109" s="222" t="s">
        <v>165</v>
      </c>
      <c r="AS1109" s="222" t="s">
        <v>3454</v>
      </c>
      <c r="AT1109" s="222">
        <v>423547</v>
      </c>
    </row>
    <row r="1110" spans="1:46">
      <c r="A1110" s="222">
        <v>423548</v>
      </c>
      <c r="B1110" s="222" t="s">
        <v>361</v>
      </c>
      <c r="I1110" s="222" t="s">
        <v>166</v>
      </c>
      <c r="K1110" s="222" t="s">
        <v>164</v>
      </c>
      <c r="N1110" s="222" t="s">
        <v>165</v>
      </c>
      <c r="O1110" s="222" t="s">
        <v>165</v>
      </c>
      <c r="P1110" s="222" t="s">
        <v>165</v>
      </c>
      <c r="Q1110" s="222" t="s">
        <v>165</v>
      </c>
      <c r="R1110" s="222" t="s">
        <v>165</v>
      </c>
      <c r="S1110" s="222" t="s">
        <v>165</v>
      </c>
      <c r="AS1110" s="222" t="s">
        <v>3454</v>
      </c>
      <c r="AT1110" s="222">
        <v>423548</v>
      </c>
    </row>
    <row r="1111" spans="1:46">
      <c r="A1111" s="222">
        <v>423556</v>
      </c>
      <c r="B1111" s="222" t="s">
        <v>470</v>
      </c>
      <c r="O1111" s="222" t="s">
        <v>165</v>
      </c>
      <c r="P1111" s="222" t="s">
        <v>166</v>
      </c>
      <c r="R1111" s="222" t="s">
        <v>165</v>
      </c>
      <c r="S1111" s="222" t="s">
        <v>165</v>
      </c>
      <c r="W1111" s="222" t="s">
        <v>165</v>
      </c>
      <c r="AS1111" s="222" t="s">
        <v>3454</v>
      </c>
      <c r="AT1111" s="222">
        <v>423556</v>
      </c>
    </row>
    <row r="1112" spans="1:46">
      <c r="A1112" s="222">
        <v>423559</v>
      </c>
      <c r="B1112" s="222" t="s">
        <v>470</v>
      </c>
      <c r="E1112" s="222" t="s">
        <v>164</v>
      </c>
      <c r="H1112" s="222" t="s">
        <v>166</v>
      </c>
      <c r="K1112" s="222" t="s">
        <v>164</v>
      </c>
      <c r="L1112" s="222" t="s">
        <v>165</v>
      </c>
      <c r="N1112" s="222" t="s">
        <v>166</v>
      </c>
      <c r="O1112" s="222" t="s">
        <v>166</v>
      </c>
      <c r="P1112" s="222" t="s">
        <v>166</v>
      </c>
      <c r="Q1112" s="222" t="s">
        <v>166</v>
      </c>
      <c r="R1112" s="222" t="s">
        <v>165</v>
      </c>
      <c r="S1112" s="222" t="s">
        <v>165</v>
      </c>
      <c r="T1112" s="222" t="s">
        <v>165</v>
      </c>
      <c r="U1112" s="222" t="s">
        <v>165</v>
      </c>
      <c r="V1112" s="222" t="s">
        <v>165</v>
      </c>
      <c r="W1112" s="222" t="s">
        <v>165</v>
      </c>
      <c r="X1112" s="222" t="s">
        <v>165</v>
      </c>
      <c r="AS1112" s="222" t="s">
        <v>3454</v>
      </c>
      <c r="AT1112" s="222">
        <v>423559</v>
      </c>
    </row>
    <row r="1113" spans="1:46">
      <c r="A1113" s="222">
        <v>423561</v>
      </c>
      <c r="B1113" s="222" t="s">
        <v>470</v>
      </c>
      <c r="L1113" s="222" t="s">
        <v>165</v>
      </c>
      <c r="O1113" s="222" t="s">
        <v>166</v>
      </c>
      <c r="Q1113" s="222" t="s">
        <v>165</v>
      </c>
      <c r="R1113" s="222" t="s">
        <v>165</v>
      </c>
      <c r="T1113" s="222" t="s">
        <v>165</v>
      </c>
      <c r="U1113" s="222" t="s">
        <v>165</v>
      </c>
      <c r="V1113" s="222" t="s">
        <v>165</v>
      </c>
      <c r="W1113" s="222" t="s">
        <v>165</v>
      </c>
      <c r="AS1113" s="222" t="s">
        <v>3454</v>
      </c>
      <c r="AT1113" s="222">
        <v>423561</v>
      </c>
    </row>
    <row r="1114" spans="1:46">
      <c r="A1114" s="222">
        <v>423565</v>
      </c>
      <c r="B1114" s="222" t="s">
        <v>470</v>
      </c>
      <c r="K1114" s="222" t="s">
        <v>164</v>
      </c>
      <c r="L1114" s="222" t="s">
        <v>166</v>
      </c>
      <c r="Q1114" s="222" t="s">
        <v>165</v>
      </c>
      <c r="S1114" s="222" t="s">
        <v>166</v>
      </c>
      <c r="T1114" s="222" t="s">
        <v>165</v>
      </c>
      <c r="U1114" s="222" t="s">
        <v>165</v>
      </c>
      <c r="X1114" s="222" t="s">
        <v>165</v>
      </c>
      <c r="AS1114" s="222" t="s">
        <v>3454</v>
      </c>
      <c r="AT1114" s="222">
        <v>423565</v>
      </c>
    </row>
    <row r="1115" spans="1:46">
      <c r="A1115" s="222">
        <v>423569</v>
      </c>
      <c r="B1115" s="222" t="s">
        <v>470</v>
      </c>
      <c r="I1115" s="222" t="s">
        <v>166</v>
      </c>
      <c r="K1115" s="222" t="s">
        <v>165</v>
      </c>
      <c r="L1115" s="222" t="s">
        <v>165</v>
      </c>
      <c r="M1115" s="222" t="s">
        <v>166</v>
      </c>
      <c r="N1115" s="222" t="s">
        <v>165</v>
      </c>
      <c r="O1115" s="222" t="s">
        <v>165</v>
      </c>
      <c r="P1115" s="222" t="s">
        <v>165</v>
      </c>
      <c r="Q1115" s="222" t="s">
        <v>165</v>
      </c>
      <c r="R1115" s="222" t="s">
        <v>165</v>
      </c>
      <c r="S1115" s="222" t="s">
        <v>165</v>
      </c>
      <c r="T1115" s="222" t="s">
        <v>165</v>
      </c>
      <c r="U1115" s="222" t="s">
        <v>165</v>
      </c>
      <c r="V1115" s="222" t="s">
        <v>165</v>
      </c>
      <c r="W1115" s="222" t="s">
        <v>165</v>
      </c>
      <c r="AS1115" s="222" t="s">
        <v>3454</v>
      </c>
      <c r="AT1115" s="222">
        <v>423569</v>
      </c>
    </row>
    <row r="1116" spans="1:46">
      <c r="A1116" s="222">
        <v>423570</v>
      </c>
      <c r="B1116" s="222" t="s">
        <v>361</v>
      </c>
      <c r="I1116" s="222" t="s">
        <v>164</v>
      </c>
      <c r="J1116" s="222" t="s">
        <v>164</v>
      </c>
      <c r="L1116" s="222" t="s">
        <v>164</v>
      </c>
      <c r="N1116" s="222" t="s">
        <v>165</v>
      </c>
      <c r="O1116" s="222" t="s">
        <v>165</v>
      </c>
      <c r="P1116" s="222" t="s">
        <v>165</v>
      </c>
      <c r="Q1116" s="222" t="s">
        <v>165</v>
      </c>
      <c r="R1116" s="222" t="s">
        <v>165</v>
      </c>
      <c r="S1116" s="222" t="s">
        <v>165</v>
      </c>
      <c r="AS1116" s="222" t="s">
        <v>3454</v>
      </c>
      <c r="AT1116" s="222">
        <v>423570</v>
      </c>
    </row>
    <row r="1117" spans="1:46">
      <c r="A1117" s="222">
        <v>423571</v>
      </c>
      <c r="B1117" s="222" t="s">
        <v>470</v>
      </c>
      <c r="D1117" s="222" t="s">
        <v>165</v>
      </c>
      <c r="G1117" s="222" t="s">
        <v>166</v>
      </c>
      <c r="J1117" s="222" t="s">
        <v>165</v>
      </c>
      <c r="M1117" s="222" t="s">
        <v>165</v>
      </c>
      <c r="O1117" s="222" t="s">
        <v>166</v>
      </c>
      <c r="Q1117" s="222" t="s">
        <v>166</v>
      </c>
      <c r="AS1117" s="222" t="s">
        <v>3454</v>
      </c>
      <c r="AT1117" s="222">
        <v>423571</v>
      </c>
    </row>
    <row r="1118" spans="1:46">
      <c r="A1118" s="222">
        <v>423572</v>
      </c>
      <c r="B1118" s="222" t="s">
        <v>470</v>
      </c>
      <c r="P1118" s="222" t="s">
        <v>165</v>
      </c>
      <c r="R1118" s="222" t="s">
        <v>165</v>
      </c>
      <c r="T1118" s="222" t="s">
        <v>165</v>
      </c>
      <c r="U1118" s="222" t="s">
        <v>165</v>
      </c>
      <c r="V1118" s="222" t="s">
        <v>165</v>
      </c>
      <c r="W1118" s="222" t="s">
        <v>165</v>
      </c>
      <c r="X1118" s="222" t="s">
        <v>165</v>
      </c>
      <c r="AS1118" s="222" t="s">
        <v>3454</v>
      </c>
      <c r="AT1118" s="222">
        <v>423572</v>
      </c>
    </row>
    <row r="1119" spans="1:46">
      <c r="A1119" s="222">
        <v>423573</v>
      </c>
      <c r="B1119" s="222" t="s">
        <v>470</v>
      </c>
      <c r="M1119" s="222" t="s">
        <v>164</v>
      </c>
      <c r="N1119" s="222" t="s">
        <v>165</v>
      </c>
      <c r="P1119" s="222" t="s">
        <v>166</v>
      </c>
      <c r="Q1119" s="222" t="s">
        <v>166</v>
      </c>
      <c r="T1119" s="222" t="s">
        <v>165</v>
      </c>
      <c r="W1119" s="222" t="s">
        <v>165</v>
      </c>
      <c r="X1119" s="222" t="s">
        <v>166</v>
      </c>
      <c r="AS1119" s="222" t="s">
        <v>3454</v>
      </c>
      <c r="AT1119" s="222">
        <v>423573</v>
      </c>
    </row>
    <row r="1120" spans="1:46">
      <c r="A1120" s="222">
        <v>423574</v>
      </c>
      <c r="B1120" s="222" t="s">
        <v>470</v>
      </c>
      <c r="K1120" s="222" t="s">
        <v>164</v>
      </c>
      <c r="O1120" s="222" t="s">
        <v>164</v>
      </c>
      <c r="R1120" s="222" t="s">
        <v>165</v>
      </c>
      <c r="S1120" s="222" t="s">
        <v>166</v>
      </c>
      <c r="T1120" s="222" t="s">
        <v>166</v>
      </c>
      <c r="U1120" s="222" t="s">
        <v>165</v>
      </c>
      <c r="W1120" s="222" t="s">
        <v>166</v>
      </c>
      <c r="AS1120" s="222" t="s">
        <v>3454</v>
      </c>
      <c r="AT1120" s="222">
        <v>423574</v>
      </c>
    </row>
    <row r="1121" spans="1:46">
      <c r="A1121" s="222">
        <v>423578</v>
      </c>
      <c r="B1121" s="222" t="s">
        <v>470</v>
      </c>
      <c r="E1121" s="222" t="s">
        <v>164</v>
      </c>
      <c r="I1121" s="222" t="s">
        <v>166</v>
      </c>
      <c r="K1121" s="222" t="s">
        <v>164</v>
      </c>
      <c r="L1121" s="222" t="s">
        <v>166</v>
      </c>
      <c r="O1121" s="222" t="s">
        <v>166</v>
      </c>
      <c r="Q1121" s="222" t="s">
        <v>166</v>
      </c>
      <c r="R1121" s="222" t="s">
        <v>165</v>
      </c>
      <c r="T1121" s="222" t="s">
        <v>165</v>
      </c>
      <c r="U1121" s="222" t="s">
        <v>165</v>
      </c>
      <c r="V1121" s="222" t="s">
        <v>165</v>
      </c>
      <c r="W1121" s="222" t="s">
        <v>165</v>
      </c>
      <c r="X1121" s="222" t="s">
        <v>165</v>
      </c>
      <c r="AS1121" s="222" t="s">
        <v>3454</v>
      </c>
      <c r="AT1121" s="222">
        <v>423578</v>
      </c>
    </row>
    <row r="1122" spans="1:46">
      <c r="A1122" s="222">
        <v>423583</v>
      </c>
      <c r="B1122" s="222" t="s">
        <v>470</v>
      </c>
      <c r="L1122" s="222" t="s">
        <v>166</v>
      </c>
      <c r="N1122" s="222" t="s">
        <v>164</v>
      </c>
      <c r="O1122" s="222" t="s">
        <v>164</v>
      </c>
      <c r="Q1122" s="222" t="s">
        <v>164</v>
      </c>
      <c r="R1122" s="222" t="s">
        <v>165</v>
      </c>
      <c r="S1122" s="222" t="s">
        <v>165</v>
      </c>
      <c r="U1122" s="222" t="s">
        <v>165</v>
      </c>
      <c r="V1122" s="222" t="s">
        <v>166</v>
      </c>
      <c r="W1122" s="222" t="s">
        <v>166</v>
      </c>
      <c r="AS1122" s="222" t="s">
        <v>3454</v>
      </c>
      <c r="AT1122" s="222">
        <v>423583</v>
      </c>
    </row>
    <row r="1123" spans="1:46">
      <c r="A1123" s="222">
        <v>423587</v>
      </c>
      <c r="B1123" s="222" t="s">
        <v>470</v>
      </c>
      <c r="K1123" s="222" t="s">
        <v>164</v>
      </c>
      <c r="O1123" s="222" t="s">
        <v>164</v>
      </c>
      <c r="Q1123" s="222" t="s">
        <v>164</v>
      </c>
      <c r="R1123" s="222" t="s">
        <v>165</v>
      </c>
      <c r="T1123" s="222" t="s">
        <v>166</v>
      </c>
      <c r="AS1123" s="222" t="s">
        <v>3454</v>
      </c>
      <c r="AT1123" s="222">
        <v>423587</v>
      </c>
    </row>
    <row r="1124" spans="1:46">
      <c r="A1124" s="222">
        <v>423589</v>
      </c>
      <c r="B1124" s="222" t="s">
        <v>470</v>
      </c>
      <c r="D1124" s="222" t="s">
        <v>165</v>
      </c>
      <c r="G1124" s="222" t="s">
        <v>165</v>
      </c>
      <c r="K1124" s="222" t="s">
        <v>165</v>
      </c>
      <c r="N1124" s="222" t="s">
        <v>166</v>
      </c>
      <c r="X1124" s="222" t="s">
        <v>166</v>
      </c>
      <c r="AS1124" s="222" t="s">
        <v>3454</v>
      </c>
      <c r="AT1124" s="222">
        <v>423589</v>
      </c>
    </row>
    <row r="1125" spans="1:46">
      <c r="A1125" s="222">
        <v>423593</v>
      </c>
      <c r="B1125" s="222" t="s">
        <v>470</v>
      </c>
      <c r="H1125" s="222" t="s">
        <v>166</v>
      </c>
      <c r="I1125" s="222" t="s">
        <v>164</v>
      </c>
      <c r="L1125" s="222" t="s">
        <v>165</v>
      </c>
      <c r="N1125" s="222" t="s">
        <v>165</v>
      </c>
      <c r="O1125" s="222" t="s">
        <v>165</v>
      </c>
      <c r="P1125" s="222" t="s">
        <v>166</v>
      </c>
      <c r="Q1125" s="222" t="s">
        <v>166</v>
      </c>
      <c r="R1125" s="222" t="s">
        <v>165</v>
      </c>
      <c r="S1125" s="222" t="s">
        <v>165</v>
      </c>
      <c r="T1125" s="222" t="s">
        <v>165</v>
      </c>
      <c r="U1125" s="222" t="s">
        <v>165</v>
      </c>
      <c r="V1125" s="222" t="s">
        <v>165</v>
      </c>
      <c r="W1125" s="222" t="s">
        <v>166</v>
      </c>
      <c r="AS1125" s="222" t="s">
        <v>3454</v>
      </c>
      <c r="AT1125" s="222">
        <v>423593</v>
      </c>
    </row>
    <row r="1126" spans="1:46">
      <c r="A1126" s="222">
        <v>423599</v>
      </c>
      <c r="B1126" s="222" t="s">
        <v>470</v>
      </c>
      <c r="C1126" s="222" t="s">
        <v>164</v>
      </c>
      <c r="G1126" s="222" t="s">
        <v>166</v>
      </c>
      <c r="L1126" s="222" t="s">
        <v>166</v>
      </c>
      <c r="N1126" s="222" t="s">
        <v>166</v>
      </c>
      <c r="O1126" s="222" t="s">
        <v>166</v>
      </c>
      <c r="Q1126" s="222" t="s">
        <v>165</v>
      </c>
      <c r="T1126" s="222" t="s">
        <v>165</v>
      </c>
      <c r="U1126" s="222" t="s">
        <v>165</v>
      </c>
      <c r="V1126" s="222" t="s">
        <v>165</v>
      </c>
      <c r="W1126" s="222" t="s">
        <v>165</v>
      </c>
      <c r="X1126" s="222" t="s">
        <v>165</v>
      </c>
      <c r="AS1126" s="222" t="s">
        <v>3454</v>
      </c>
      <c r="AT1126" s="222">
        <v>423599</v>
      </c>
    </row>
    <row r="1127" spans="1:46">
      <c r="A1127" s="222">
        <v>423614</v>
      </c>
      <c r="B1127" s="222" t="s">
        <v>361</v>
      </c>
      <c r="E1127" s="222" t="s">
        <v>164</v>
      </c>
      <c r="N1127" s="222" t="s">
        <v>165</v>
      </c>
      <c r="O1127" s="222" t="s">
        <v>165</v>
      </c>
      <c r="P1127" s="222" t="s">
        <v>165</v>
      </c>
      <c r="Q1127" s="222" t="s">
        <v>165</v>
      </c>
      <c r="R1127" s="222" t="s">
        <v>165</v>
      </c>
      <c r="S1127" s="222" t="s">
        <v>165</v>
      </c>
      <c r="AS1127" s="222" t="s">
        <v>3454</v>
      </c>
      <c r="AT1127" s="222">
        <v>423614</v>
      </c>
    </row>
    <row r="1128" spans="1:46">
      <c r="A1128" s="222">
        <v>423618</v>
      </c>
      <c r="B1128" s="222" t="s">
        <v>470</v>
      </c>
      <c r="Q1128" s="222" t="s">
        <v>164</v>
      </c>
      <c r="R1128" s="222" t="s">
        <v>165</v>
      </c>
      <c r="S1128" s="222" t="s">
        <v>166</v>
      </c>
      <c r="T1128" s="222" t="s">
        <v>166</v>
      </c>
      <c r="U1128" s="222" t="s">
        <v>165</v>
      </c>
      <c r="V1128" s="222" t="s">
        <v>165</v>
      </c>
      <c r="W1128" s="222" t="s">
        <v>165</v>
      </c>
      <c r="X1128" s="222" t="s">
        <v>166</v>
      </c>
      <c r="AS1128" s="222" t="s">
        <v>3454</v>
      </c>
      <c r="AT1128" s="222">
        <v>423618</v>
      </c>
    </row>
    <row r="1129" spans="1:46">
      <c r="A1129" s="222">
        <v>423619</v>
      </c>
      <c r="B1129" s="222" t="s">
        <v>470</v>
      </c>
      <c r="H1129" s="222" t="s">
        <v>164</v>
      </c>
      <c r="L1129" s="222" t="s">
        <v>165</v>
      </c>
      <c r="Q1129" s="222" t="s">
        <v>165</v>
      </c>
      <c r="R1129" s="222" t="s">
        <v>165</v>
      </c>
      <c r="S1129" s="222" t="s">
        <v>166</v>
      </c>
      <c r="X1129" s="222" t="s">
        <v>166</v>
      </c>
      <c r="AS1129" s="222" t="s">
        <v>3454</v>
      </c>
      <c r="AT1129" s="222">
        <v>423619</v>
      </c>
    </row>
    <row r="1130" spans="1:46">
      <c r="A1130" s="222">
        <v>423624</v>
      </c>
      <c r="B1130" s="222" t="s">
        <v>470</v>
      </c>
      <c r="F1130" s="222" t="s">
        <v>165</v>
      </c>
      <c r="J1130" s="222" t="s">
        <v>166</v>
      </c>
      <c r="L1130" s="222" t="s">
        <v>165</v>
      </c>
      <c r="M1130" s="222" t="s">
        <v>166</v>
      </c>
      <c r="N1130" s="222" t="s">
        <v>165</v>
      </c>
      <c r="O1130" s="222" t="s">
        <v>165</v>
      </c>
      <c r="P1130" s="222" t="s">
        <v>165</v>
      </c>
      <c r="Q1130" s="222" t="s">
        <v>165</v>
      </c>
      <c r="R1130" s="222" t="s">
        <v>165</v>
      </c>
      <c r="S1130" s="222" t="s">
        <v>165</v>
      </c>
      <c r="T1130" s="222" t="s">
        <v>165</v>
      </c>
      <c r="U1130" s="222" t="s">
        <v>165</v>
      </c>
      <c r="V1130" s="222" t="s">
        <v>165</v>
      </c>
      <c r="W1130" s="222" t="s">
        <v>165</v>
      </c>
      <c r="X1130" s="222" t="s">
        <v>165</v>
      </c>
      <c r="AS1130" s="222" t="s">
        <v>3454</v>
      </c>
      <c r="AT1130" s="222">
        <v>423624</v>
      </c>
    </row>
    <row r="1131" spans="1:46">
      <c r="A1131" s="222">
        <v>423627</v>
      </c>
      <c r="B1131" s="222" t="s">
        <v>470</v>
      </c>
      <c r="H1131" s="222" t="s">
        <v>164</v>
      </c>
      <c r="I1131" s="222" t="s">
        <v>166</v>
      </c>
      <c r="R1131" s="222" t="s">
        <v>165</v>
      </c>
      <c r="S1131" s="222" t="s">
        <v>166</v>
      </c>
      <c r="W1131" s="222" t="s">
        <v>166</v>
      </c>
      <c r="AS1131" s="222" t="s">
        <v>3454</v>
      </c>
      <c r="AT1131" s="222">
        <v>423627</v>
      </c>
    </row>
    <row r="1132" spans="1:46">
      <c r="A1132" s="222">
        <v>423632</v>
      </c>
      <c r="B1132" s="222" t="s">
        <v>470</v>
      </c>
      <c r="E1132" s="222" t="s">
        <v>164</v>
      </c>
      <c r="K1132" s="222" t="s">
        <v>164</v>
      </c>
      <c r="L1132" s="222" t="s">
        <v>165</v>
      </c>
      <c r="O1132" s="222" t="s">
        <v>166</v>
      </c>
      <c r="P1132" s="222" t="s">
        <v>165</v>
      </c>
      <c r="Q1132" s="222" t="s">
        <v>165</v>
      </c>
      <c r="R1132" s="222" t="s">
        <v>165</v>
      </c>
      <c r="S1132" s="222" t="s">
        <v>165</v>
      </c>
      <c r="T1132" s="222" t="s">
        <v>165</v>
      </c>
      <c r="U1132" s="222" t="s">
        <v>165</v>
      </c>
      <c r="V1132" s="222" t="s">
        <v>165</v>
      </c>
      <c r="W1132" s="222" t="s">
        <v>165</v>
      </c>
      <c r="X1132" s="222" t="s">
        <v>165</v>
      </c>
      <c r="AS1132" s="222" t="s">
        <v>3454</v>
      </c>
      <c r="AT1132" s="222">
        <v>423632</v>
      </c>
    </row>
    <row r="1133" spans="1:46">
      <c r="A1133" s="222">
        <v>423636</v>
      </c>
      <c r="B1133" s="222" t="s">
        <v>470</v>
      </c>
      <c r="G1133" s="222" t="s">
        <v>166</v>
      </c>
      <c r="H1133" s="222" t="s">
        <v>164</v>
      </c>
      <c r="K1133" s="222" t="s">
        <v>164</v>
      </c>
      <c r="L1133" s="222" t="s">
        <v>166</v>
      </c>
      <c r="N1133" s="222" t="s">
        <v>166</v>
      </c>
      <c r="P1133" s="222" t="s">
        <v>165</v>
      </c>
      <c r="Q1133" s="222" t="s">
        <v>165</v>
      </c>
      <c r="R1133" s="222" t="s">
        <v>165</v>
      </c>
      <c r="S1133" s="222" t="s">
        <v>165</v>
      </c>
      <c r="T1133" s="222" t="s">
        <v>165</v>
      </c>
      <c r="U1133" s="222" t="s">
        <v>165</v>
      </c>
      <c r="V1133" s="222" t="s">
        <v>165</v>
      </c>
      <c r="W1133" s="222" t="s">
        <v>165</v>
      </c>
      <c r="X1133" s="222" t="s">
        <v>165</v>
      </c>
      <c r="AS1133" s="222" t="s">
        <v>3454</v>
      </c>
      <c r="AT1133" s="222">
        <v>423636</v>
      </c>
    </row>
    <row r="1134" spans="1:46">
      <c r="A1134" s="222">
        <v>423649</v>
      </c>
      <c r="B1134" s="222" t="s">
        <v>470</v>
      </c>
      <c r="E1134" s="222" t="s">
        <v>164</v>
      </c>
      <c r="J1134" s="222" t="s">
        <v>166</v>
      </c>
      <c r="K1134" s="222" t="s">
        <v>165</v>
      </c>
      <c r="L1134" s="222" t="s">
        <v>165</v>
      </c>
      <c r="N1134" s="222" t="s">
        <v>165</v>
      </c>
      <c r="O1134" s="222" t="s">
        <v>166</v>
      </c>
      <c r="P1134" s="222" t="s">
        <v>166</v>
      </c>
      <c r="Q1134" s="222" t="s">
        <v>166</v>
      </c>
      <c r="R1134" s="222" t="s">
        <v>166</v>
      </c>
      <c r="S1134" s="222" t="s">
        <v>166</v>
      </c>
      <c r="T1134" s="222" t="s">
        <v>165</v>
      </c>
      <c r="U1134" s="222" t="s">
        <v>165</v>
      </c>
      <c r="V1134" s="222" t="s">
        <v>165</v>
      </c>
      <c r="W1134" s="222" t="s">
        <v>165</v>
      </c>
      <c r="X1134" s="222" t="s">
        <v>165</v>
      </c>
      <c r="AS1134" s="222" t="s">
        <v>3454</v>
      </c>
      <c r="AT1134" s="222">
        <v>423649</v>
      </c>
    </row>
    <row r="1135" spans="1:46">
      <c r="A1135" s="222">
        <v>423651</v>
      </c>
      <c r="B1135" s="222" t="s">
        <v>470</v>
      </c>
      <c r="E1135" s="222" t="s">
        <v>164</v>
      </c>
      <c r="K1135" s="222" t="s">
        <v>166</v>
      </c>
      <c r="O1135" s="222" t="s">
        <v>166</v>
      </c>
      <c r="S1135" s="222" t="s">
        <v>165</v>
      </c>
      <c r="T1135" s="222" t="s">
        <v>165</v>
      </c>
      <c r="U1135" s="222" t="s">
        <v>165</v>
      </c>
      <c r="V1135" s="222" t="s">
        <v>165</v>
      </c>
      <c r="W1135" s="222" t="s">
        <v>165</v>
      </c>
      <c r="X1135" s="222" t="s">
        <v>165</v>
      </c>
      <c r="AS1135" s="222" t="s">
        <v>3454</v>
      </c>
      <c r="AT1135" s="222">
        <v>423651</v>
      </c>
    </row>
    <row r="1136" spans="1:46">
      <c r="A1136" s="222">
        <v>423659</v>
      </c>
      <c r="B1136" s="222" t="s">
        <v>470</v>
      </c>
      <c r="F1136" s="222" t="s">
        <v>164</v>
      </c>
      <c r="H1136" s="222" t="s">
        <v>164</v>
      </c>
      <c r="K1136" s="222" t="s">
        <v>166</v>
      </c>
      <c r="S1136" s="222" t="s">
        <v>165</v>
      </c>
      <c r="T1136" s="222" t="s">
        <v>165</v>
      </c>
      <c r="U1136" s="222" t="s">
        <v>165</v>
      </c>
      <c r="V1136" s="222" t="s">
        <v>165</v>
      </c>
      <c r="W1136" s="222" t="s">
        <v>165</v>
      </c>
      <c r="X1136" s="222" t="s">
        <v>165</v>
      </c>
      <c r="AS1136" s="222" t="s">
        <v>3454</v>
      </c>
      <c r="AT1136" s="222">
        <v>423659</v>
      </c>
    </row>
    <row r="1137" spans="1:46">
      <c r="A1137" s="222">
        <v>423661</v>
      </c>
      <c r="B1137" s="222" t="s">
        <v>361</v>
      </c>
      <c r="E1137" s="222" t="s">
        <v>164</v>
      </c>
      <c r="K1137" s="222" t="s">
        <v>164</v>
      </c>
      <c r="N1137" s="222" t="s">
        <v>165</v>
      </c>
      <c r="O1137" s="222" t="s">
        <v>165</v>
      </c>
      <c r="P1137" s="222" t="s">
        <v>165</v>
      </c>
      <c r="Q1137" s="222" t="s">
        <v>165</v>
      </c>
      <c r="R1137" s="222" t="s">
        <v>165</v>
      </c>
      <c r="S1137" s="222" t="s">
        <v>165</v>
      </c>
      <c r="AS1137" s="222" t="s">
        <v>3454</v>
      </c>
      <c r="AT1137" s="222">
        <v>423661</v>
      </c>
    </row>
    <row r="1138" spans="1:46">
      <c r="A1138" s="222">
        <v>423666</v>
      </c>
      <c r="B1138" s="222" t="s">
        <v>470</v>
      </c>
      <c r="G1138" s="222" t="s">
        <v>164</v>
      </c>
      <c r="L1138" s="222" t="s">
        <v>164</v>
      </c>
      <c r="N1138" s="222" t="s">
        <v>164</v>
      </c>
      <c r="O1138" s="222" t="s">
        <v>165</v>
      </c>
      <c r="R1138" s="222" t="s">
        <v>165</v>
      </c>
      <c r="T1138" s="222" t="s">
        <v>165</v>
      </c>
      <c r="U1138" s="222" t="s">
        <v>165</v>
      </c>
      <c r="V1138" s="222" t="s">
        <v>165</v>
      </c>
      <c r="W1138" s="222" t="s">
        <v>165</v>
      </c>
      <c r="X1138" s="222" t="s">
        <v>165</v>
      </c>
      <c r="AS1138" s="222" t="s">
        <v>3454</v>
      </c>
      <c r="AT1138" s="222">
        <v>423666</v>
      </c>
    </row>
    <row r="1139" spans="1:46">
      <c r="A1139" s="222">
        <v>423670</v>
      </c>
      <c r="B1139" s="222" t="s">
        <v>361</v>
      </c>
      <c r="E1139" s="222" t="s">
        <v>164</v>
      </c>
      <c r="I1139" s="222" t="s">
        <v>164</v>
      </c>
      <c r="K1139" s="222" t="s">
        <v>164</v>
      </c>
      <c r="L1139" s="222" t="s">
        <v>165</v>
      </c>
      <c r="N1139" s="222" t="s">
        <v>165</v>
      </c>
      <c r="O1139" s="222" t="s">
        <v>165</v>
      </c>
      <c r="P1139" s="222" t="s">
        <v>165</v>
      </c>
      <c r="Q1139" s="222" t="s">
        <v>165</v>
      </c>
      <c r="R1139" s="222" t="s">
        <v>165</v>
      </c>
      <c r="S1139" s="222" t="s">
        <v>165</v>
      </c>
      <c r="AS1139" s="222" t="s">
        <v>3454</v>
      </c>
      <c r="AT1139" s="222">
        <v>423670</v>
      </c>
    </row>
    <row r="1140" spans="1:46">
      <c r="A1140" s="222">
        <v>423672</v>
      </c>
      <c r="B1140" s="222" t="s">
        <v>470</v>
      </c>
      <c r="E1140" s="222" t="s">
        <v>164</v>
      </c>
      <c r="I1140" s="222" t="s">
        <v>165</v>
      </c>
      <c r="K1140" s="222" t="s">
        <v>164</v>
      </c>
      <c r="O1140" s="222" t="s">
        <v>166</v>
      </c>
      <c r="Q1140" s="222" t="s">
        <v>165</v>
      </c>
      <c r="R1140" s="222" t="s">
        <v>165</v>
      </c>
      <c r="S1140" s="222" t="s">
        <v>166</v>
      </c>
      <c r="T1140" s="222" t="s">
        <v>165</v>
      </c>
      <c r="U1140" s="222" t="s">
        <v>165</v>
      </c>
      <c r="V1140" s="222" t="s">
        <v>165</v>
      </c>
      <c r="W1140" s="222" t="s">
        <v>165</v>
      </c>
      <c r="X1140" s="222" t="s">
        <v>165</v>
      </c>
      <c r="AS1140" s="222" t="s">
        <v>3454</v>
      </c>
      <c r="AT1140" s="222">
        <v>423672</v>
      </c>
    </row>
    <row r="1141" spans="1:46">
      <c r="A1141" s="222">
        <v>423674</v>
      </c>
      <c r="B1141" s="222" t="s">
        <v>470</v>
      </c>
      <c r="M1141" s="222" t="s">
        <v>164</v>
      </c>
      <c r="N1141" s="222" t="s">
        <v>166</v>
      </c>
      <c r="T1141" s="222" t="s">
        <v>165</v>
      </c>
      <c r="U1141" s="222" t="s">
        <v>165</v>
      </c>
      <c r="V1141" s="222" t="s">
        <v>165</v>
      </c>
      <c r="W1141" s="222" t="s">
        <v>165</v>
      </c>
      <c r="X1141" s="222" t="s">
        <v>165</v>
      </c>
      <c r="AS1141" s="222" t="s">
        <v>3454</v>
      </c>
      <c r="AT1141" s="222">
        <v>423674</v>
      </c>
    </row>
    <row r="1142" spans="1:46">
      <c r="A1142" s="222">
        <v>423675</v>
      </c>
      <c r="B1142" s="222" t="s">
        <v>470</v>
      </c>
      <c r="G1142" s="222" t="s">
        <v>164</v>
      </c>
      <c r="H1142" s="222" t="s">
        <v>164</v>
      </c>
      <c r="K1142" s="222" t="s">
        <v>164</v>
      </c>
      <c r="L1142" s="222" t="s">
        <v>165</v>
      </c>
      <c r="Q1142" s="222" t="s">
        <v>165</v>
      </c>
      <c r="R1142" s="222" t="s">
        <v>165</v>
      </c>
      <c r="S1142" s="222" t="s">
        <v>165</v>
      </c>
      <c r="V1142" s="222" t="s">
        <v>165</v>
      </c>
      <c r="AS1142" s="222" t="s">
        <v>3454</v>
      </c>
      <c r="AT1142" s="222">
        <v>423675</v>
      </c>
    </row>
    <row r="1143" spans="1:46">
      <c r="A1143" s="222">
        <v>423676</v>
      </c>
      <c r="B1143" s="222" t="s">
        <v>470</v>
      </c>
      <c r="I1143" s="222" t="s">
        <v>164</v>
      </c>
      <c r="K1143" s="222" t="s">
        <v>166</v>
      </c>
      <c r="L1143" s="222" t="s">
        <v>166</v>
      </c>
      <c r="O1143" s="222" t="s">
        <v>164</v>
      </c>
      <c r="P1143" s="222" t="s">
        <v>165</v>
      </c>
      <c r="Q1143" s="222" t="s">
        <v>165</v>
      </c>
      <c r="R1143" s="222" t="s">
        <v>165</v>
      </c>
      <c r="V1143" s="222" t="s">
        <v>165</v>
      </c>
      <c r="W1143" s="222" t="s">
        <v>165</v>
      </c>
      <c r="X1143" s="222" t="s">
        <v>165</v>
      </c>
      <c r="AS1143" s="222" t="s">
        <v>3454</v>
      </c>
      <c r="AT1143" s="222">
        <v>423676</v>
      </c>
    </row>
    <row r="1144" spans="1:46">
      <c r="A1144" s="222">
        <v>423680</v>
      </c>
      <c r="B1144" s="222" t="s">
        <v>470</v>
      </c>
      <c r="I1144" s="222" t="s">
        <v>166</v>
      </c>
      <c r="K1144" s="222" t="s">
        <v>164</v>
      </c>
      <c r="N1144" s="222" t="s">
        <v>166</v>
      </c>
      <c r="P1144" s="222" t="s">
        <v>166</v>
      </c>
      <c r="T1144" s="222" t="s">
        <v>165</v>
      </c>
      <c r="U1144" s="222" t="s">
        <v>165</v>
      </c>
      <c r="V1144" s="222" t="s">
        <v>165</v>
      </c>
      <c r="W1144" s="222" t="s">
        <v>165</v>
      </c>
      <c r="X1144" s="222" t="s">
        <v>165</v>
      </c>
      <c r="AS1144" s="222" t="s">
        <v>3454</v>
      </c>
      <c r="AT1144" s="222">
        <v>423680</v>
      </c>
    </row>
    <row r="1145" spans="1:46">
      <c r="A1145" s="222">
        <v>423687</v>
      </c>
      <c r="B1145" s="222" t="s">
        <v>470</v>
      </c>
      <c r="H1145" s="222" t="s">
        <v>165</v>
      </c>
      <c r="L1145" s="222" t="s">
        <v>165</v>
      </c>
      <c r="M1145" s="222" t="s">
        <v>166</v>
      </c>
      <c r="N1145" s="222" t="s">
        <v>166</v>
      </c>
      <c r="Q1145" s="222" t="s">
        <v>165</v>
      </c>
      <c r="R1145" s="222" t="s">
        <v>165</v>
      </c>
      <c r="S1145" s="222" t="s">
        <v>165</v>
      </c>
      <c r="T1145" s="222" t="s">
        <v>165</v>
      </c>
      <c r="U1145" s="222" t="s">
        <v>165</v>
      </c>
      <c r="V1145" s="222" t="s">
        <v>165</v>
      </c>
      <c r="W1145" s="222" t="s">
        <v>165</v>
      </c>
      <c r="X1145" s="222" t="s">
        <v>165</v>
      </c>
      <c r="AS1145" s="222" t="s">
        <v>3454</v>
      </c>
      <c r="AT1145" s="222">
        <v>423687</v>
      </c>
    </row>
    <row r="1146" spans="1:46">
      <c r="A1146" s="222">
        <v>423689</v>
      </c>
      <c r="B1146" s="222" t="s">
        <v>470</v>
      </c>
      <c r="J1146" s="222" t="s">
        <v>165</v>
      </c>
      <c r="M1146" s="222" t="s">
        <v>165</v>
      </c>
      <c r="N1146" s="222" t="s">
        <v>165</v>
      </c>
      <c r="O1146" s="222" t="s">
        <v>165</v>
      </c>
      <c r="R1146" s="222" t="s">
        <v>165</v>
      </c>
      <c r="S1146" s="222" t="s">
        <v>165</v>
      </c>
      <c r="T1146" s="222" t="s">
        <v>165</v>
      </c>
      <c r="U1146" s="222" t="s">
        <v>165</v>
      </c>
      <c r="W1146" s="222" t="s">
        <v>165</v>
      </c>
      <c r="AS1146" s="222" t="s">
        <v>3454</v>
      </c>
      <c r="AT1146" s="222">
        <v>423689</v>
      </c>
    </row>
    <row r="1147" spans="1:46">
      <c r="A1147" s="222">
        <v>423693</v>
      </c>
      <c r="B1147" s="222" t="s">
        <v>470</v>
      </c>
      <c r="C1147" s="222" t="s">
        <v>164</v>
      </c>
      <c r="I1147" s="222" t="s">
        <v>166</v>
      </c>
      <c r="K1147" s="222" t="s">
        <v>164</v>
      </c>
      <c r="L1147" s="222" t="s">
        <v>166</v>
      </c>
      <c r="N1147" s="222" t="s">
        <v>166</v>
      </c>
      <c r="Q1147" s="222" t="s">
        <v>165</v>
      </c>
      <c r="R1147" s="222" t="s">
        <v>165</v>
      </c>
      <c r="S1147" s="222" t="s">
        <v>165</v>
      </c>
      <c r="T1147" s="222" t="s">
        <v>166</v>
      </c>
      <c r="V1147" s="222" t="s">
        <v>166</v>
      </c>
      <c r="X1147" s="222" t="s">
        <v>165</v>
      </c>
      <c r="AS1147" s="222" t="s">
        <v>3454</v>
      </c>
      <c r="AT1147" s="222">
        <v>423693</v>
      </c>
    </row>
    <row r="1148" spans="1:46">
      <c r="A1148" s="222">
        <v>423696</v>
      </c>
      <c r="B1148" s="222" t="s">
        <v>361</v>
      </c>
      <c r="H1148" s="222" t="s">
        <v>166</v>
      </c>
      <c r="L1148" s="222" t="s">
        <v>165</v>
      </c>
      <c r="N1148" s="222" t="s">
        <v>165</v>
      </c>
      <c r="O1148" s="222" t="s">
        <v>165</v>
      </c>
      <c r="P1148" s="222" t="s">
        <v>165</v>
      </c>
      <c r="Q1148" s="222" t="s">
        <v>165</v>
      </c>
      <c r="R1148" s="222" t="s">
        <v>165</v>
      </c>
      <c r="S1148" s="222" t="s">
        <v>165</v>
      </c>
      <c r="AS1148" s="222" t="s">
        <v>3454</v>
      </c>
      <c r="AT1148" s="222">
        <v>423696</v>
      </c>
    </row>
    <row r="1149" spans="1:46">
      <c r="A1149" s="222">
        <v>423698</v>
      </c>
      <c r="B1149" s="222" t="s">
        <v>361</v>
      </c>
      <c r="F1149" s="222" t="s">
        <v>164</v>
      </c>
      <c r="H1149" s="222" t="s">
        <v>164</v>
      </c>
      <c r="J1149" s="222" t="s">
        <v>164</v>
      </c>
      <c r="K1149" s="222" t="s">
        <v>164</v>
      </c>
      <c r="N1149" s="222" t="s">
        <v>165</v>
      </c>
      <c r="O1149" s="222" t="s">
        <v>165</v>
      </c>
      <c r="P1149" s="222" t="s">
        <v>165</v>
      </c>
      <c r="Q1149" s="222" t="s">
        <v>165</v>
      </c>
      <c r="R1149" s="222" t="s">
        <v>165</v>
      </c>
      <c r="S1149" s="222" t="s">
        <v>165</v>
      </c>
      <c r="AS1149" s="222" t="s">
        <v>3454</v>
      </c>
      <c r="AT1149" s="222">
        <v>423698</v>
      </c>
    </row>
    <row r="1150" spans="1:46">
      <c r="A1150" s="222">
        <v>423706</v>
      </c>
      <c r="B1150" s="222" t="s">
        <v>470</v>
      </c>
      <c r="E1150" s="222" t="s">
        <v>164</v>
      </c>
      <c r="K1150" s="222" t="s">
        <v>164</v>
      </c>
      <c r="L1150" s="222" t="s">
        <v>165</v>
      </c>
      <c r="N1150" s="222" t="s">
        <v>166</v>
      </c>
      <c r="O1150" s="222" t="s">
        <v>166</v>
      </c>
      <c r="R1150" s="222" t="s">
        <v>165</v>
      </c>
      <c r="S1150" s="222" t="s">
        <v>166</v>
      </c>
      <c r="T1150" s="222" t="s">
        <v>165</v>
      </c>
      <c r="U1150" s="222" t="s">
        <v>165</v>
      </c>
      <c r="V1150" s="222" t="s">
        <v>165</v>
      </c>
      <c r="W1150" s="222" t="s">
        <v>165</v>
      </c>
      <c r="X1150" s="222" t="s">
        <v>165</v>
      </c>
      <c r="AS1150" s="222" t="s">
        <v>3454</v>
      </c>
      <c r="AT1150" s="222">
        <v>423706</v>
      </c>
    </row>
    <row r="1151" spans="1:46">
      <c r="A1151" s="222">
        <v>423707</v>
      </c>
      <c r="B1151" s="222" t="s">
        <v>470</v>
      </c>
      <c r="E1151" s="222" t="s">
        <v>164</v>
      </c>
      <c r="F1151" s="222" t="s">
        <v>164</v>
      </c>
      <c r="H1151" s="222" t="s">
        <v>166</v>
      </c>
      <c r="K1151" s="222" t="s">
        <v>166</v>
      </c>
      <c r="O1151" s="222" t="s">
        <v>166</v>
      </c>
      <c r="P1151" s="222" t="s">
        <v>166</v>
      </c>
      <c r="Q1151" s="222" t="s">
        <v>166</v>
      </c>
      <c r="S1151" s="222" t="s">
        <v>165</v>
      </c>
      <c r="T1151" s="222" t="s">
        <v>165</v>
      </c>
      <c r="U1151" s="222" t="s">
        <v>165</v>
      </c>
      <c r="V1151" s="222" t="s">
        <v>165</v>
      </c>
      <c r="W1151" s="222" t="s">
        <v>165</v>
      </c>
      <c r="X1151" s="222" t="s">
        <v>165</v>
      </c>
      <c r="AS1151" s="222" t="s">
        <v>3454</v>
      </c>
      <c r="AT1151" s="222">
        <v>423707</v>
      </c>
    </row>
    <row r="1152" spans="1:46">
      <c r="A1152" s="222">
        <v>423717</v>
      </c>
      <c r="B1152" s="222" t="s">
        <v>470</v>
      </c>
      <c r="G1152" s="222" t="s">
        <v>166</v>
      </c>
      <c r="J1152" s="222" t="s">
        <v>165</v>
      </c>
      <c r="O1152" s="222" t="s">
        <v>166</v>
      </c>
      <c r="Q1152" s="222" t="s">
        <v>166</v>
      </c>
      <c r="V1152" s="222" t="s">
        <v>165</v>
      </c>
      <c r="X1152" s="222" t="s">
        <v>166</v>
      </c>
      <c r="AS1152" s="222" t="s">
        <v>3454</v>
      </c>
      <c r="AT1152" s="222">
        <v>423717</v>
      </c>
    </row>
    <row r="1153" spans="1:46">
      <c r="A1153" s="222">
        <v>423718</v>
      </c>
      <c r="B1153" s="222" t="s">
        <v>470</v>
      </c>
      <c r="G1153" s="222" t="s">
        <v>166</v>
      </c>
      <c r="J1153" s="222" t="s">
        <v>164</v>
      </c>
      <c r="O1153" s="222" t="s">
        <v>166</v>
      </c>
      <c r="Q1153" s="222" t="s">
        <v>165</v>
      </c>
      <c r="T1153" s="222" t="s">
        <v>165</v>
      </c>
      <c r="U1153" s="222" t="s">
        <v>165</v>
      </c>
      <c r="V1153" s="222" t="s">
        <v>165</v>
      </c>
      <c r="W1153" s="222" t="s">
        <v>165</v>
      </c>
      <c r="X1153" s="222" t="s">
        <v>165</v>
      </c>
      <c r="AS1153" s="222" t="s">
        <v>3454</v>
      </c>
      <c r="AT1153" s="222">
        <v>423718</v>
      </c>
    </row>
    <row r="1154" spans="1:46">
      <c r="A1154" s="222">
        <v>423720</v>
      </c>
      <c r="B1154" s="222" t="s">
        <v>470</v>
      </c>
      <c r="E1154" s="222" t="s">
        <v>164</v>
      </c>
      <c r="F1154" s="222" t="s">
        <v>164</v>
      </c>
      <c r="H1154" s="222" t="s">
        <v>164</v>
      </c>
      <c r="K1154" s="222" t="s">
        <v>164</v>
      </c>
      <c r="O1154" s="222" t="s">
        <v>166</v>
      </c>
      <c r="Q1154" s="222" t="s">
        <v>166</v>
      </c>
      <c r="T1154" s="222" t="s">
        <v>165</v>
      </c>
      <c r="U1154" s="222" t="s">
        <v>165</v>
      </c>
      <c r="V1154" s="222" t="s">
        <v>165</v>
      </c>
      <c r="W1154" s="222" t="s">
        <v>165</v>
      </c>
      <c r="X1154" s="222" t="s">
        <v>165</v>
      </c>
      <c r="AS1154" s="222" t="s">
        <v>3454</v>
      </c>
      <c r="AT1154" s="222">
        <v>423720</v>
      </c>
    </row>
    <row r="1155" spans="1:46">
      <c r="A1155" s="222">
        <v>423721</v>
      </c>
      <c r="B1155" s="222" t="s">
        <v>470</v>
      </c>
      <c r="L1155" s="222" t="s">
        <v>165</v>
      </c>
      <c r="N1155" s="222" t="s">
        <v>165</v>
      </c>
      <c r="O1155" s="222" t="s">
        <v>166</v>
      </c>
      <c r="P1155" s="222" t="s">
        <v>165</v>
      </c>
      <c r="Q1155" s="222" t="s">
        <v>165</v>
      </c>
      <c r="S1155" s="222" t="s">
        <v>165</v>
      </c>
      <c r="T1155" s="222" t="s">
        <v>165</v>
      </c>
      <c r="U1155" s="222" t="s">
        <v>165</v>
      </c>
      <c r="V1155" s="222" t="s">
        <v>165</v>
      </c>
      <c r="W1155" s="222" t="s">
        <v>165</v>
      </c>
      <c r="X1155" s="222" t="s">
        <v>165</v>
      </c>
      <c r="AS1155" s="222" t="s">
        <v>3454</v>
      </c>
      <c r="AT1155" s="222">
        <v>423721</v>
      </c>
    </row>
    <row r="1156" spans="1:46">
      <c r="A1156" s="222">
        <v>423731</v>
      </c>
      <c r="B1156" s="222" t="s">
        <v>470</v>
      </c>
      <c r="D1156" s="222" t="s">
        <v>164</v>
      </c>
      <c r="M1156" s="222" t="s">
        <v>165</v>
      </c>
      <c r="P1156" s="222" t="s">
        <v>165</v>
      </c>
      <c r="R1156" s="222" t="s">
        <v>166</v>
      </c>
      <c r="V1156" s="222" t="s">
        <v>166</v>
      </c>
      <c r="X1156" s="222" t="s">
        <v>166</v>
      </c>
      <c r="AS1156" s="222" t="s">
        <v>3454</v>
      </c>
      <c r="AT1156" s="222">
        <v>423731</v>
      </c>
    </row>
    <row r="1157" spans="1:46">
      <c r="A1157" s="222">
        <v>423733</v>
      </c>
      <c r="B1157" s="222" t="s">
        <v>361</v>
      </c>
      <c r="D1157" s="222" t="s">
        <v>164</v>
      </c>
      <c r="L1157" s="222" t="s">
        <v>166</v>
      </c>
      <c r="N1157" s="222" t="s">
        <v>165</v>
      </c>
      <c r="O1157" s="222" t="s">
        <v>165</v>
      </c>
      <c r="P1157" s="222" t="s">
        <v>165</v>
      </c>
      <c r="Q1157" s="222" t="s">
        <v>165</v>
      </c>
      <c r="R1157" s="222" t="s">
        <v>165</v>
      </c>
      <c r="S1157" s="222" t="s">
        <v>165</v>
      </c>
      <c r="AS1157" s="222" t="s">
        <v>3454</v>
      </c>
      <c r="AT1157" s="222">
        <v>423733</v>
      </c>
    </row>
    <row r="1158" spans="1:46">
      <c r="A1158" s="222">
        <v>423735</v>
      </c>
      <c r="B1158" s="222" t="s">
        <v>470</v>
      </c>
      <c r="E1158" s="222" t="s">
        <v>164</v>
      </c>
      <c r="H1158" s="222" t="s">
        <v>166</v>
      </c>
      <c r="I1158" s="222" t="s">
        <v>165</v>
      </c>
      <c r="J1158" s="222" t="s">
        <v>165</v>
      </c>
      <c r="N1158" s="222" t="s">
        <v>166</v>
      </c>
      <c r="O1158" s="222" t="s">
        <v>166</v>
      </c>
      <c r="R1158" s="222" t="s">
        <v>165</v>
      </c>
      <c r="S1158" s="222" t="s">
        <v>166</v>
      </c>
      <c r="T1158" s="222" t="s">
        <v>165</v>
      </c>
      <c r="U1158" s="222" t="s">
        <v>165</v>
      </c>
      <c r="W1158" s="222" t="s">
        <v>165</v>
      </c>
      <c r="AS1158" s="222" t="s">
        <v>3454</v>
      </c>
      <c r="AT1158" s="222">
        <v>423735</v>
      </c>
    </row>
    <row r="1159" spans="1:46">
      <c r="A1159" s="222">
        <v>423739</v>
      </c>
      <c r="B1159" s="222" t="s">
        <v>470</v>
      </c>
      <c r="K1159" s="222" t="s">
        <v>166</v>
      </c>
      <c r="O1159" s="222" t="s">
        <v>166</v>
      </c>
      <c r="P1159" s="222" t="s">
        <v>165</v>
      </c>
      <c r="Q1159" s="222" t="s">
        <v>165</v>
      </c>
      <c r="R1159" s="222" t="s">
        <v>165</v>
      </c>
      <c r="S1159" s="222" t="s">
        <v>165</v>
      </c>
      <c r="T1159" s="222" t="s">
        <v>165</v>
      </c>
      <c r="U1159" s="222" t="s">
        <v>165</v>
      </c>
      <c r="V1159" s="222" t="s">
        <v>165</v>
      </c>
      <c r="W1159" s="222" t="s">
        <v>165</v>
      </c>
      <c r="X1159" s="222" t="s">
        <v>165</v>
      </c>
      <c r="AS1159" s="222" t="s">
        <v>3454</v>
      </c>
      <c r="AT1159" s="222">
        <v>423739</v>
      </c>
    </row>
    <row r="1160" spans="1:46">
      <c r="A1160" s="222">
        <v>423747</v>
      </c>
      <c r="B1160" s="222" t="s">
        <v>470</v>
      </c>
      <c r="H1160" s="222" t="s">
        <v>164</v>
      </c>
      <c r="L1160" s="222" t="s">
        <v>166</v>
      </c>
      <c r="O1160" s="222" t="s">
        <v>166</v>
      </c>
      <c r="R1160" s="222" t="s">
        <v>165</v>
      </c>
      <c r="S1160" s="222" t="s">
        <v>164</v>
      </c>
      <c r="AS1160" s="222" t="s">
        <v>3454</v>
      </c>
      <c r="AT1160" s="222">
        <v>423747</v>
      </c>
    </row>
    <row r="1161" spans="1:46">
      <c r="A1161" s="222">
        <v>423752</v>
      </c>
      <c r="B1161" s="222" t="s">
        <v>470</v>
      </c>
      <c r="E1161" s="222" t="s">
        <v>164</v>
      </c>
      <c r="H1161" s="222" t="s">
        <v>165</v>
      </c>
      <c r="L1161" s="222" t="s">
        <v>165</v>
      </c>
      <c r="O1161" s="222" t="s">
        <v>166</v>
      </c>
      <c r="Q1161" s="222" t="s">
        <v>166</v>
      </c>
      <c r="R1161" s="222" t="s">
        <v>165</v>
      </c>
      <c r="S1161" s="222" t="s">
        <v>165</v>
      </c>
      <c r="T1161" s="222" t="s">
        <v>165</v>
      </c>
      <c r="U1161" s="222" t="s">
        <v>165</v>
      </c>
      <c r="V1161" s="222" t="s">
        <v>165</v>
      </c>
      <c r="W1161" s="222" t="s">
        <v>165</v>
      </c>
      <c r="X1161" s="222" t="s">
        <v>165</v>
      </c>
      <c r="AS1161" s="222" t="s">
        <v>3454</v>
      </c>
      <c r="AT1161" s="222">
        <v>423752</v>
      </c>
    </row>
    <row r="1162" spans="1:46">
      <c r="A1162" s="222">
        <v>423753</v>
      </c>
      <c r="B1162" s="222" t="s">
        <v>470</v>
      </c>
      <c r="K1162" s="222" t="s">
        <v>164</v>
      </c>
      <c r="L1162" s="222" t="s">
        <v>164</v>
      </c>
      <c r="P1162" s="222" t="s">
        <v>165</v>
      </c>
      <c r="Q1162" s="222" t="s">
        <v>165</v>
      </c>
      <c r="R1162" s="222" t="s">
        <v>165</v>
      </c>
      <c r="S1162" s="222" t="s">
        <v>165</v>
      </c>
      <c r="T1162" s="222" t="s">
        <v>166</v>
      </c>
      <c r="U1162" s="222" t="s">
        <v>165</v>
      </c>
      <c r="V1162" s="222" t="s">
        <v>165</v>
      </c>
      <c r="X1162" s="222" t="s">
        <v>166</v>
      </c>
      <c r="AS1162" s="222" t="s">
        <v>3454</v>
      </c>
      <c r="AT1162" s="222">
        <v>423753</v>
      </c>
    </row>
    <row r="1163" spans="1:46">
      <c r="A1163" s="222">
        <v>423754</v>
      </c>
      <c r="B1163" s="222" t="s">
        <v>470</v>
      </c>
      <c r="E1163" s="222" t="s">
        <v>164</v>
      </c>
      <c r="I1163" s="222" t="s">
        <v>164</v>
      </c>
      <c r="K1163" s="222" t="s">
        <v>164</v>
      </c>
      <c r="O1163" s="222" t="s">
        <v>166</v>
      </c>
      <c r="S1163" s="222" t="s">
        <v>166</v>
      </c>
      <c r="T1163" s="222" t="s">
        <v>165</v>
      </c>
      <c r="U1163" s="222" t="s">
        <v>165</v>
      </c>
      <c r="W1163" s="222" t="s">
        <v>165</v>
      </c>
      <c r="AS1163" s="222" t="s">
        <v>3454</v>
      </c>
      <c r="AT1163" s="222">
        <v>423754</v>
      </c>
    </row>
    <row r="1164" spans="1:46">
      <c r="A1164" s="222">
        <v>423755</v>
      </c>
      <c r="B1164" s="222" t="s">
        <v>470</v>
      </c>
      <c r="G1164" s="222" t="s">
        <v>164</v>
      </c>
      <c r="K1164" s="222" t="s">
        <v>166</v>
      </c>
      <c r="L1164" s="222" t="s">
        <v>165</v>
      </c>
      <c r="N1164" s="222" t="s">
        <v>166</v>
      </c>
      <c r="O1164" s="222" t="s">
        <v>166</v>
      </c>
      <c r="P1164" s="222" t="s">
        <v>166</v>
      </c>
      <c r="Q1164" s="222" t="s">
        <v>166</v>
      </c>
      <c r="R1164" s="222" t="s">
        <v>165</v>
      </c>
      <c r="S1164" s="222" t="s">
        <v>165</v>
      </c>
      <c r="T1164" s="222" t="s">
        <v>165</v>
      </c>
      <c r="U1164" s="222" t="s">
        <v>165</v>
      </c>
      <c r="V1164" s="222" t="s">
        <v>165</v>
      </c>
      <c r="W1164" s="222" t="s">
        <v>165</v>
      </c>
      <c r="X1164" s="222" t="s">
        <v>165</v>
      </c>
      <c r="AS1164" s="222" t="s">
        <v>3454</v>
      </c>
      <c r="AT1164" s="222">
        <v>423755</v>
      </c>
    </row>
    <row r="1165" spans="1:46">
      <c r="A1165" s="222">
        <v>423759</v>
      </c>
      <c r="B1165" s="222" t="s">
        <v>470</v>
      </c>
      <c r="F1165" s="222" t="s">
        <v>164</v>
      </c>
      <c r="K1165" s="222" t="s">
        <v>166</v>
      </c>
      <c r="L1165" s="222" t="s">
        <v>165</v>
      </c>
      <c r="P1165" s="222" t="s">
        <v>165</v>
      </c>
      <c r="Q1165" s="222" t="s">
        <v>165</v>
      </c>
      <c r="R1165" s="222" t="s">
        <v>165</v>
      </c>
      <c r="S1165" s="222" t="s">
        <v>166</v>
      </c>
      <c r="T1165" s="222" t="s">
        <v>165</v>
      </c>
      <c r="U1165" s="222" t="s">
        <v>165</v>
      </c>
      <c r="V1165" s="222" t="s">
        <v>165</v>
      </c>
      <c r="W1165" s="222" t="s">
        <v>165</v>
      </c>
      <c r="X1165" s="222" t="s">
        <v>165</v>
      </c>
      <c r="AS1165" s="222" t="s">
        <v>3454</v>
      </c>
      <c r="AT1165" s="222">
        <v>423759</v>
      </c>
    </row>
    <row r="1166" spans="1:46">
      <c r="A1166" s="222">
        <v>423760</v>
      </c>
      <c r="B1166" s="222" t="s">
        <v>470</v>
      </c>
      <c r="G1166" s="222" t="s">
        <v>165</v>
      </c>
      <c r="L1166" s="222" t="s">
        <v>166</v>
      </c>
      <c r="R1166" s="222" t="s">
        <v>165</v>
      </c>
      <c r="T1166" s="222" t="s">
        <v>165</v>
      </c>
      <c r="U1166" s="222" t="s">
        <v>165</v>
      </c>
      <c r="V1166" s="222" t="s">
        <v>165</v>
      </c>
      <c r="W1166" s="222" t="s">
        <v>165</v>
      </c>
      <c r="X1166" s="222" t="s">
        <v>166</v>
      </c>
      <c r="AS1166" s="222" t="s">
        <v>3454</v>
      </c>
      <c r="AT1166" s="222">
        <v>423760</v>
      </c>
    </row>
    <row r="1167" spans="1:46">
      <c r="A1167" s="222">
        <v>423764</v>
      </c>
      <c r="B1167" s="222" t="s">
        <v>470</v>
      </c>
      <c r="G1167" s="222" t="s">
        <v>166</v>
      </c>
      <c r="L1167" s="222" t="s">
        <v>165</v>
      </c>
      <c r="O1167" s="222" t="s">
        <v>166</v>
      </c>
      <c r="P1167" s="222" t="s">
        <v>165</v>
      </c>
      <c r="R1167" s="222" t="s">
        <v>165</v>
      </c>
      <c r="S1167" s="222" t="s">
        <v>165</v>
      </c>
      <c r="T1167" s="222" t="s">
        <v>165</v>
      </c>
      <c r="U1167" s="222" t="s">
        <v>165</v>
      </c>
      <c r="V1167" s="222" t="s">
        <v>165</v>
      </c>
      <c r="W1167" s="222" t="s">
        <v>165</v>
      </c>
      <c r="X1167" s="222" t="s">
        <v>165</v>
      </c>
      <c r="AS1167" s="222" t="s">
        <v>3454</v>
      </c>
      <c r="AT1167" s="222">
        <v>423764</v>
      </c>
    </row>
    <row r="1168" spans="1:46">
      <c r="A1168" s="222">
        <v>423770</v>
      </c>
      <c r="B1168" s="222" t="s">
        <v>470</v>
      </c>
      <c r="F1168" s="222" t="s">
        <v>165</v>
      </c>
      <c r="H1168" s="222" t="s">
        <v>166</v>
      </c>
      <c r="L1168" s="222" t="s">
        <v>164</v>
      </c>
      <c r="O1168" s="222" t="s">
        <v>164</v>
      </c>
      <c r="S1168" s="222" t="s">
        <v>166</v>
      </c>
      <c r="AS1168" s="222" t="s">
        <v>3454</v>
      </c>
      <c r="AT1168" s="222">
        <v>423770</v>
      </c>
    </row>
    <row r="1169" spans="1:46">
      <c r="A1169" s="222">
        <v>423772</v>
      </c>
      <c r="B1169" s="222" t="s">
        <v>361</v>
      </c>
      <c r="H1169" s="222" t="s">
        <v>166</v>
      </c>
      <c r="K1169" s="222" t="s">
        <v>164</v>
      </c>
      <c r="N1169" s="222" t="s">
        <v>165</v>
      </c>
      <c r="O1169" s="222" t="s">
        <v>165</v>
      </c>
      <c r="P1169" s="222" t="s">
        <v>165</v>
      </c>
      <c r="Q1169" s="222" t="s">
        <v>165</v>
      </c>
      <c r="R1169" s="222" t="s">
        <v>165</v>
      </c>
      <c r="S1169" s="222" t="s">
        <v>165</v>
      </c>
      <c r="AS1169" s="222" t="s">
        <v>3454</v>
      </c>
      <c r="AT1169" s="222">
        <v>423772</v>
      </c>
    </row>
    <row r="1170" spans="1:46">
      <c r="A1170" s="222">
        <v>423773</v>
      </c>
      <c r="B1170" s="222" t="s">
        <v>470</v>
      </c>
      <c r="F1170" s="222" t="s">
        <v>164</v>
      </c>
      <c r="H1170" s="222" t="s">
        <v>164</v>
      </c>
      <c r="K1170" s="222" t="s">
        <v>164</v>
      </c>
      <c r="L1170" s="222" t="s">
        <v>165</v>
      </c>
      <c r="N1170" s="222" t="s">
        <v>165</v>
      </c>
      <c r="O1170" s="222" t="s">
        <v>165</v>
      </c>
      <c r="P1170" s="222" t="s">
        <v>165</v>
      </c>
      <c r="Q1170" s="222" t="s">
        <v>165</v>
      </c>
      <c r="R1170" s="222" t="s">
        <v>165</v>
      </c>
      <c r="S1170" s="222" t="s">
        <v>165</v>
      </c>
      <c r="T1170" s="222" t="s">
        <v>165</v>
      </c>
      <c r="U1170" s="222" t="s">
        <v>165</v>
      </c>
      <c r="V1170" s="222" t="s">
        <v>165</v>
      </c>
      <c r="W1170" s="222" t="s">
        <v>165</v>
      </c>
      <c r="X1170" s="222" t="s">
        <v>165</v>
      </c>
      <c r="AS1170" s="222" t="s">
        <v>3454</v>
      </c>
      <c r="AT1170" s="222">
        <v>423773</v>
      </c>
    </row>
    <row r="1171" spans="1:46">
      <c r="A1171" s="222">
        <v>423779</v>
      </c>
      <c r="B1171" s="222" t="s">
        <v>361</v>
      </c>
      <c r="E1171" s="222" t="s">
        <v>164</v>
      </c>
      <c r="K1171" s="222" t="s">
        <v>164</v>
      </c>
      <c r="L1171" s="222" t="s">
        <v>165</v>
      </c>
      <c r="M1171" s="222" t="s">
        <v>164</v>
      </c>
      <c r="N1171" s="222" t="s">
        <v>165</v>
      </c>
      <c r="O1171" s="222" t="s">
        <v>165</v>
      </c>
      <c r="P1171" s="222" t="s">
        <v>165</v>
      </c>
      <c r="Q1171" s="222" t="s">
        <v>165</v>
      </c>
      <c r="R1171" s="222" t="s">
        <v>165</v>
      </c>
      <c r="S1171" s="222" t="s">
        <v>165</v>
      </c>
      <c r="AS1171" s="222" t="s">
        <v>3454</v>
      </c>
      <c r="AT1171" s="222">
        <v>423779</v>
      </c>
    </row>
    <row r="1172" spans="1:46">
      <c r="A1172" s="222">
        <v>423780</v>
      </c>
      <c r="B1172" s="222" t="s">
        <v>470</v>
      </c>
      <c r="E1172" s="222" t="s">
        <v>164</v>
      </c>
      <c r="K1172" s="222" t="s">
        <v>166</v>
      </c>
      <c r="L1172" s="222" t="s">
        <v>166</v>
      </c>
      <c r="O1172" s="222" t="s">
        <v>165</v>
      </c>
      <c r="Q1172" s="222" t="s">
        <v>166</v>
      </c>
      <c r="R1172" s="222" t="s">
        <v>165</v>
      </c>
      <c r="S1172" s="222" t="s">
        <v>165</v>
      </c>
      <c r="T1172" s="222" t="s">
        <v>165</v>
      </c>
      <c r="U1172" s="222" t="s">
        <v>165</v>
      </c>
      <c r="V1172" s="222" t="s">
        <v>165</v>
      </c>
      <c r="W1172" s="222" t="s">
        <v>165</v>
      </c>
      <c r="X1172" s="222" t="s">
        <v>165</v>
      </c>
      <c r="AS1172" s="222" t="s">
        <v>3454</v>
      </c>
      <c r="AT1172" s="222">
        <v>423780</v>
      </c>
    </row>
    <row r="1173" spans="1:46">
      <c r="A1173" s="222">
        <v>423781</v>
      </c>
      <c r="B1173" s="222" t="s">
        <v>470</v>
      </c>
      <c r="L1173" s="222" t="s">
        <v>166</v>
      </c>
      <c r="Q1173" s="222" t="s">
        <v>165</v>
      </c>
      <c r="R1173" s="222" t="s">
        <v>165</v>
      </c>
      <c r="S1173" s="222" t="s">
        <v>166</v>
      </c>
      <c r="T1173" s="222" t="s">
        <v>165</v>
      </c>
      <c r="U1173" s="222" t="s">
        <v>165</v>
      </c>
      <c r="W1173" s="222" t="s">
        <v>165</v>
      </c>
      <c r="X1173" s="222" t="s">
        <v>166</v>
      </c>
      <c r="AS1173" s="222" t="s">
        <v>3454</v>
      </c>
      <c r="AT1173" s="222">
        <v>423781</v>
      </c>
    </row>
    <row r="1174" spans="1:46">
      <c r="A1174" s="222">
        <v>423783</v>
      </c>
      <c r="B1174" s="222" t="s">
        <v>470</v>
      </c>
      <c r="K1174" s="222" t="s">
        <v>164</v>
      </c>
      <c r="L1174" s="222" t="s">
        <v>166</v>
      </c>
      <c r="N1174" s="222" t="s">
        <v>166</v>
      </c>
      <c r="P1174" s="222" t="s">
        <v>166</v>
      </c>
      <c r="Q1174" s="222" t="s">
        <v>166</v>
      </c>
      <c r="R1174" s="222" t="s">
        <v>165</v>
      </c>
      <c r="T1174" s="222" t="s">
        <v>165</v>
      </c>
      <c r="U1174" s="222" t="s">
        <v>165</v>
      </c>
      <c r="V1174" s="222" t="s">
        <v>165</v>
      </c>
      <c r="W1174" s="222" t="s">
        <v>165</v>
      </c>
      <c r="X1174" s="222" t="s">
        <v>165</v>
      </c>
      <c r="AS1174" s="222" t="s">
        <v>3454</v>
      </c>
      <c r="AT1174" s="222">
        <v>423783</v>
      </c>
    </row>
    <row r="1175" spans="1:46">
      <c r="A1175" s="222">
        <v>423790</v>
      </c>
      <c r="B1175" s="222" t="s">
        <v>361</v>
      </c>
      <c r="D1175" s="222" t="s">
        <v>164</v>
      </c>
      <c r="E1175" s="222" t="s">
        <v>164</v>
      </c>
      <c r="H1175" s="222" t="s">
        <v>164</v>
      </c>
      <c r="J1175" s="222" t="s">
        <v>164</v>
      </c>
      <c r="N1175" s="222" t="s">
        <v>165</v>
      </c>
      <c r="O1175" s="222" t="s">
        <v>165</v>
      </c>
      <c r="P1175" s="222" t="s">
        <v>165</v>
      </c>
      <c r="Q1175" s="222" t="s">
        <v>165</v>
      </c>
      <c r="R1175" s="222" t="s">
        <v>165</v>
      </c>
      <c r="S1175" s="222" t="s">
        <v>165</v>
      </c>
      <c r="AS1175" s="222" t="s">
        <v>3454</v>
      </c>
      <c r="AT1175" s="222">
        <v>423790</v>
      </c>
    </row>
    <row r="1176" spans="1:46">
      <c r="A1176" s="222">
        <v>423793</v>
      </c>
      <c r="B1176" s="222" t="s">
        <v>470</v>
      </c>
      <c r="S1176" s="222" t="s">
        <v>166</v>
      </c>
      <c r="T1176" s="222" t="s">
        <v>165</v>
      </c>
      <c r="U1176" s="222" t="s">
        <v>165</v>
      </c>
      <c r="V1176" s="222" t="s">
        <v>165</v>
      </c>
      <c r="W1176" s="222" t="s">
        <v>165</v>
      </c>
      <c r="X1176" s="222" t="s">
        <v>165</v>
      </c>
      <c r="AS1176" s="222" t="s">
        <v>3454</v>
      </c>
      <c r="AT1176" s="222">
        <v>423793</v>
      </c>
    </row>
    <row r="1177" spans="1:46">
      <c r="A1177" s="222">
        <v>423795</v>
      </c>
      <c r="B1177" s="222" t="s">
        <v>470</v>
      </c>
      <c r="D1177" s="222" t="s">
        <v>164</v>
      </c>
      <c r="J1177" s="222" t="s">
        <v>164</v>
      </c>
      <c r="K1177" s="222" t="s">
        <v>164</v>
      </c>
      <c r="Q1177" s="222" t="s">
        <v>165</v>
      </c>
      <c r="R1177" s="222" t="s">
        <v>165</v>
      </c>
      <c r="S1177" s="222" t="s">
        <v>165</v>
      </c>
      <c r="T1177" s="222" t="s">
        <v>165</v>
      </c>
      <c r="U1177" s="222" t="s">
        <v>165</v>
      </c>
      <c r="V1177" s="222" t="s">
        <v>165</v>
      </c>
      <c r="W1177" s="222" t="s">
        <v>165</v>
      </c>
      <c r="X1177" s="222" t="s">
        <v>165</v>
      </c>
      <c r="AS1177" s="222" t="s">
        <v>3454</v>
      </c>
      <c r="AT1177" s="222">
        <v>423795</v>
      </c>
    </row>
    <row r="1178" spans="1:46">
      <c r="A1178" s="222">
        <v>423805</v>
      </c>
      <c r="B1178" s="222" t="s">
        <v>470</v>
      </c>
      <c r="G1178" s="222" t="s">
        <v>164</v>
      </c>
      <c r="H1178" s="222" t="s">
        <v>166</v>
      </c>
      <c r="L1178" s="222" t="s">
        <v>166</v>
      </c>
      <c r="P1178" s="222" t="s">
        <v>166</v>
      </c>
      <c r="Q1178" s="222" t="s">
        <v>164</v>
      </c>
      <c r="R1178" s="222" t="s">
        <v>165</v>
      </c>
      <c r="S1178" s="222" t="s">
        <v>165</v>
      </c>
      <c r="V1178" s="222" t="s">
        <v>165</v>
      </c>
      <c r="W1178" s="222" t="s">
        <v>165</v>
      </c>
      <c r="AS1178" s="222" t="s">
        <v>3454</v>
      </c>
      <c r="AT1178" s="222">
        <v>423805</v>
      </c>
    </row>
    <row r="1179" spans="1:46">
      <c r="A1179" s="222">
        <v>423807</v>
      </c>
      <c r="B1179" s="222" t="s">
        <v>470</v>
      </c>
      <c r="H1179" s="222" t="s">
        <v>166</v>
      </c>
      <c r="J1179" s="222" t="s">
        <v>166</v>
      </c>
      <c r="K1179" s="222" t="s">
        <v>164</v>
      </c>
      <c r="M1179" s="222" t="s">
        <v>166</v>
      </c>
      <c r="N1179" s="222" t="s">
        <v>165</v>
      </c>
      <c r="O1179" s="222" t="s">
        <v>165</v>
      </c>
      <c r="R1179" s="222" t="s">
        <v>165</v>
      </c>
      <c r="S1179" s="222" t="s">
        <v>165</v>
      </c>
      <c r="T1179" s="222" t="s">
        <v>165</v>
      </c>
      <c r="U1179" s="222" t="s">
        <v>165</v>
      </c>
      <c r="W1179" s="222" t="s">
        <v>165</v>
      </c>
      <c r="AS1179" s="222" t="s">
        <v>3454</v>
      </c>
      <c r="AT1179" s="222">
        <v>423807</v>
      </c>
    </row>
    <row r="1180" spans="1:46">
      <c r="A1180" s="222">
        <v>423813</v>
      </c>
      <c r="B1180" s="222" t="s">
        <v>470</v>
      </c>
      <c r="G1180" s="222" t="s">
        <v>164</v>
      </c>
      <c r="H1180" s="222" t="s">
        <v>164</v>
      </c>
      <c r="N1180" s="222" t="s">
        <v>164</v>
      </c>
      <c r="O1180" s="222" t="s">
        <v>164</v>
      </c>
      <c r="P1180" s="222" t="s">
        <v>164</v>
      </c>
      <c r="Q1180" s="222" t="s">
        <v>164</v>
      </c>
      <c r="R1180" s="222" t="s">
        <v>164</v>
      </c>
      <c r="S1180" s="222" t="s">
        <v>164</v>
      </c>
      <c r="T1180" s="222" t="s">
        <v>165</v>
      </c>
      <c r="U1180" s="222" t="s">
        <v>165</v>
      </c>
      <c r="V1180" s="222" t="s">
        <v>165</v>
      </c>
      <c r="W1180" s="222" t="s">
        <v>165</v>
      </c>
      <c r="X1180" s="222" t="s">
        <v>165</v>
      </c>
      <c r="AS1180" s="222" t="s">
        <v>3454</v>
      </c>
      <c r="AT1180" s="222">
        <v>423813</v>
      </c>
    </row>
    <row r="1181" spans="1:46">
      <c r="A1181" s="222">
        <v>423815</v>
      </c>
      <c r="B1181" s="222" t="s">
        <v>470</v>
      </c>
      <c r="F1181" s="222" t="s">
        <v>166</v>
      </c>
      <c r="H1181" s="222" t="s">
        <v>165</v>
      </c>
      <c r="L1181" s="222" t="s">
        <v>165</v>
      </c>
      <c r="N1181" s="222" t="s">
        <v>166</v>
      </c>
      <c r="O1181" s="222" t="s">
        <v>166</v>
      </c>
      <c r="P1181" s="222" t="s">
        <v>165</v>
      </c>
      <c r="Q1181" s="222" t="s">
        <v>165</v>
      </c>
      <c r="R1181" s="222" t="s">
        <v>165</v>
      </c>
      <c r="S1181" s="222" t="s">
        <v>165</v>
      </c>
      <c r="T1181" s="222" t="s">
        <v>165</v>
      </c>
      <c r="U1181" s="222" t="s">
        <v>165</v>
      </c>
      <c r="V1181" s="222" t="s">
        <v>165</v>
      </c>
      <c r="W1181" s="222" t="s">
        <v>165</v>
      </c>
      <c r="X1181" s="222" t="s">
        <v>165</v>
      </c>
      <c r="AS1181" s="222" t="s">
        <v>3454</v>
      </c>
      <c r="AT1181" s="222">
        <v>423815</v>
      </c>
    </row>
    <row r="1182" spans="1:46">
      <c r="A1182" s="222">
        <v>423816</v>
      </c>
      <c r="B1182" s="222" t="s">
        <v>470</v>
      </c>
      <c r="F1182" s="222" t="s">
        <v>165</v>
      </c>
      <c r="J1182" s="222" t="s">
        <v>165</v>
      </c>
      <c r="L1182" s="222" t="s">
        <v>165</v>
      </c>
      <c r="M1182" s="222" t="s">
        <v>165</v>
      </c>
      <c r="R1182" s="222" t="s">
        <v>165</v>
      </c>
      <c r="V1182" s="222" t="s">
        <v>165</v>
      </c>
      <c r="W1182" s="222" t="s">
        <v>165</v>
      </c>
      <c r="AS1182" s="222" t="s">
        <v>3454</v>
      </c>
      <c r="AT1182" s="222">
        <v>423816</v>
      </c>
    </row>
    <row r="1183" spans="1:46">
      <c r="A1183" s="222">
        <v>423825</v>
      </c>
      <c r="B1183" s="222" t="s">
        <v>470</v>
      </c>
      <c r="L1183" s="222" t="s">
        <v>165</v>
      </c>
      <c r="R1183" s="222" t="s">
        <v>165</v>
      </c>
      <c r="S1183" s="222" t="s">
        <v>165</v>
      </c>
      <c r="T1183" s="222" t="s">
        <v>166</v>
      </c>
      <c r="X1183" s="222" t="s">
        <v>166</v>
      </c>
      <c r="AS1183" s="222" t="s">
        <v>3454</v>
      </c>
      <c r="AT1183" s="222">
        <v>423825</v>
      </c>
    </row>
    <row r="1184" spans="1:46">
      <c r="A1184" s="222">
        <v>423828</v>
      </c>
      <c r="B1184" s="222" t="s">
        <v>470</v>
      </c>
      <c r="E1184" s="222" t="s">
        <v>164</v>
      </c>
      <c r="K1184" s="222" t="s">
        <v>166</v>
      </c>
      <c r="Q1184" s="222" t="s">
        <v>166</v>
      </c>
      <c r="R1184" s="222" t="s">
        <v>165</v>
      </c>
      <c r="S1184" s="222" t="s">
        <v>166</v>
      </c>
      <c r="W1184" s="222" t="s">
        <v>165</v>
      </c>
      <c r="AS1184" s="222" t="s">
        <v>3454</v>
      </c>
      <c r="AT1184" s="222">
        <v>423828</v>
      </c>
    </row>
    <row r="1185" spans="1:46">
      <c r="A1185" s="222">
        <v>423832</v>
      </c>
      <c r="B1185" s="222" t="s">
        <v>470</v>
      </c>
      <c r="E1185" s="222" t="s">
        <v>164</v>
      </c>
      <c r="K1185" s="222" t="s">
        <v>164</v>
      </c>
      <c r="O1185" s="222" t="s">
        <v>166</v>
      </c>
      <c r="R1185" s="222" t="s">
        <v>165</v>
      </c>
      <c r="T1185" s="222" t="s">
        <v>165</v>
      </c>
      <c r="U1185" s="222" t="s">
        <v>165</v>
      </c>
      <c r="V1185" s="222" t="s">
        <v>165</v>
      </c>
      <c r="W1185" s="222" t="s">
        <v>165</v>
      </c>
      <c r="X1185" s="222" t="s">
        <v>165</v>
      </c>
      <c r="AS1185" s="222" t="s">
        <v>3454</v>
      </c>
      <c r="AT1185" s="222">
        <v>423832</v>
      </c>
    </row>
    <row r="1186" spans="1:46">
      <c r="A1186" s="222">
        <v>423833</v>
      </c>
      <c r="B1186" s="222" t="s">
        <v>470</v>
      </c>
      <c r="G1186" s="222" t="s">
        <v>164</v>
      </c>
      <c r="H1186" s="222" t="s">
        <v>166</v>
      </c>
      <c r="K1186" s="222" t="s">
        <v>166</v>
      </c>
      <c r="L1186" s="222" t="s">
        <v>165</v>
      </c>
      <c r="N1186" s="222" t="s">
        <v>166</v>
      </c>
      <c r="O1186" s="222" t="s">
        <v>166</v>
      </c>
      <c r="P1186" s="222" t="s">
        <v>166</v>
      </c>
      <c r="Q1186" s="222" t="s">
        <v>166</v>
      </c>
      <c r="R1186" s="222" t="s">
        <v>165</v>
      </c>
      <c r="S1186" s="222" t="s">
        <v>165</v>
      </c>
      <c r="T1186" s="222" t="s">
        <v>165</v>
      </c>
      <c r="U1186" s="222" t="s">
        <v>165</v>
      </c>
      <c r="V1186" s="222" t="s">
        <v>165</v>
      </c>
      <c r="W1186" s="222" t="s">
        <v>165</v>
      </c>
      <c r="X1186" s="222" t="s">
        <v>165</v>
      </c>
      <c r="AS1186" s="222" t="s">
        <v>3454</v>
      </c>
      <c r="AT1186" s="222">
        <v>423833</v>
      </c>
    </row>
    <row r="1187" spans="1:46">
      <c r="A1187" s="222">
        <v>423840</v>
      </c>
      <c r="B1187" s="222" t="s">
        <v>361</v>
      </c>
      <c r="E1187" s="222" t="s">
        <v>164</v>
      </c>
      <c r="K1187" s="222" t="s">
        <v>164</v>
      </c>
      <c r="N1187" s="222" t="s">
        <v>165</v>
      </c>
      <c r="O1187" s="222" t="s">
        <v>165</v>
      </c>
      <c r="P1187" s="222" t="s">
        <v>165</v>
      </c>
      <c r="Q1187" s="222" t="s">
        <v>165</v>
      </c>
      <c r="R1187" s="222" t="s">
        <v>165</v>
      </c>
      <c r="S1187" s="222" t="s">
        <v>165</v>
      </c>
      <c r="AS1187" s="222" t="s">
        <v>3454</v>
      </c>
      <c r="AT1187" s="222">
        <v>423840</v>
      </c>
    </row>
    <row r="1188" spans="1:46">
      <c r="A1188" s="222">
        <v>423841</v>
      </c>
      <c r="B1188" s="222" t="s">
        <v>470</v>
      </c>
      <c r="F1188" s="222" t="s">
        <v>164</v>
      </c>
      <c r="I1188" s="222" t="s">
        <v>164</v>
      </c>
      <c r="K1188" s="222" t="s">
        <v>166</v>
      </c>
      <c r="N1188" s="222" t="s">
        <v>166</v>
      </c>
      <c r="O1188" s="222" t="s">
        <v>166</v>
      </c>
      <c r="P1188" s="222" t="s">
        <v>166</v>
      </c>
      <c r="S1188" s="222" t="s">
        <v>165</v>
      </c>
      <c r="T1188" s="222" t="s">
        <v>165</v>
      </c>
      <c r="U1188" s="222" t="s">
        <v>165</v>
      </c>
      <c r="V1188" s="222" t="s">
        <v>165</v>
      </c>
      <c r="W1188" s="222" t="s">
        <v>165</v>
      </c>
      <c r="X1188" s="222" t="s">
        <v>165</v>
      </c>
      <c r="AS1188" s="222" t="s">
        <v>3454</v>
      </c>
      <c r="AT1188" s="222">
        <v>423841</v>
      </c>
    </row>
    <row r="1189" spans="1:46">
      <c r="A1189" s="222">
        <v>423846</v>
      </c>
      <c r="B1189" s="222" t="s">
        <v>361</v>
      </c>
      <c r="I1189" s="222" t="s">
        <v>166</v>
      </c>
      <c r="K1189" s="222" t="s">
        <v>166</v>
      </c>
      <c r="L1189" s="222" t="s">
        <v>166</v>
      </c>
      <c r="N1189" s="222" t="s">
        <v>165</v>
      </c>
      <c r="O1189" s="222" t="s">
        <v>165</v>
      </c>
      <c r="P1189" s="222" t="s">
        <v>165</v>
      </c>
      <c r="Q1189" s="222" t="s">
        <v>165</v>
      </c>
      <c r="R1189" s="222" t="s">
        <v>165</v>
      </c>
      <c r="S1189" s="222" t="s">
        <v>165</v>
      </c>
      <c r="AS1189" s="222" t="s">
        <v>3454</v>
      </c>
      <c r="AT1189" s="222">
        <v>423846</v>
      </c>
    </row>
    <row r="1190" spans="1:46">
      <c r="A1190" s="222">
        <v>423847</v>
      </c>
      <c r="B1190" s="222" t="s">
        <v>470</v>
      </c>
      <c r="G1190" s="222" t="s">
        <v>164</v>
      </c>
      <c r="L1190" s="222" t="s">
        <v>166</v>
      </c>
      <c r="P1190" s="222" t="s">
        <v>165</v>
      </c>
      <c r="S1190" s="222" t="s">
        <v>165</v>
      </c>
      <c r="T1190" s="222" t="s">
        <v>165</v>
      </c>
      <c r="U1190" s="222" t="s">
        <v>165</v>
      </c>
      <c r="V1190" s="222" t="s">
        <v>165</v>
      </c>
      <c r="W1190" s="222" t="s">
        <v>165</v>
      </c>
      <c r="X1190" s="222" t="s">
        <v>165</v>
      </c>
      <c r="AS1190" s="222" t="s">
        <v>3454</v>
      </c>
      <c r="AT1190" s="222">
        <v>423847</v>
      </c>
    </row>
    <row r="1191" spans="1:46">
      <c r="A1191" s="222">
        <v>423848</v>
      </c>
      <c r="B1191" s="222" t="s">
        <v>361</v>
      </c>
      <c r="J1191" s="222" t="s">
        <v>166</v>
      </c>
      <c r="N1191" s="222" t="s">
        <v>165</v>
      </c>
      <c r="O1191" s="222" t="s">
        <v>165</v>
      </c>
      <c r="P1191" s="222" t="s">
        <v>165</v>
      </c>
      <c r="Q1191" s="222" t="s">
        <v>165</v>
      </c>
      <c r="R1191" s="222" t="s">
        <v>165</v>
      </c>
      <c r="S1191" s="222" t="s">
        <v>165</v>
      </c>
      <c r="AS1191" s="222" t="s">
        <v>3454</v>
      </c>
      <c r="AT1191" s="222">
        <v>423848</v>
      </c>
    </row>
    <row r="1192" spans="1:46">
      <c r="A1192" s="222">
        <v>423853</v>
      </c>
      <c r="B1192" s="222" t="s">
        <v>470</v>
      </c>
      <c r="F1192" s="222" t="s">
        <v>164</v>
      </c>
      <c r="J1192" s="222" t="s">
        <v>165</v>
      </c>
      <c r="K1192" s="222" t="s">
        <v>165</v>
      </c>
      <c r="M1192" s="222" t="s">
        <v>164</v>
      </c>
      <c r="O1192" s="222" t="s">
        <v>165</v>
      </c>
      <c r="P1192" s="222" t="s">
        <v>165</v>
      </c>
      <c r="R1192" s="222" t="s">
        <v>165</v>
      </c>
      <c r="S1192" s="222" t="s">
        <v>165</v>
      </c>
      <c r="T1192" s="222" t="s">
        <v>165</v>
      </c>
      <c r="U1192" s="222" t="s">
        <v>165</v>
      </c>
      <c r="V1192" s="222" t="s">
        <v>165</v>
      </c>
      <c r="W1192" s="222" t="s">
        <v>165</v>
      </c>
      <c r="AS1192" s="222" t="s">
        <v>3454</v>
      </c>
      <c r="AT1192" s="222">
        <v>423853</v>
      </c>
    </row>
    <row r="1193" spans="1:46">
      <c r="A1193" s="222">
        <v>423856</v>
      </c>
      <c r="B1193" s="222" t="s">
        <v>470</v>
      </c>
      <c r="F1193" s="222" t="s">
        <v>164</v>
      </c>
      <c r="K1193" s="222" t="s">
        <v>166</v>
      </c>
      <c r="Q1193" s="222" t="s">
        <v>166</v>
      </c>
      <c r="S1193" s="222" t="s">
        <v>165</v>
      </c>
      <c r="T1193" s="222" t="s">
        <v>165</v>
      </c>
      <c r="U1193" s="222" t="s">
        <v>165</v>
      </c>
      <c r="V1193" s="222" t="s">
        <v>165</v>
      </c>
      <c r="W1193" s="222" t="s">
        <v>165</v>
      </c>
      <c r="X1193" s="222" t="s">
        <v>165</v>
      </c>
      <c r="AS1193" s="222" t="s">
        <v>3454</v>
      </c>
      <c r="AT1193" s="222">
        <v>423856</v>
      </c>
    </row>
    <row r="1194" spans="1:46">
      <c r="A1194" s="222">
        <v>423865</v>
      </c>
      <c r="B1194" s="222" t="s">
        <v>470</v>
      </c>
      <c r="H1194" s="222" t="s">
        <v>164</v>
      </c>
      <c r="K1194" s="222" t="s">
        <v>164</v>
      </c>
      <c r="N1194" s="222" t="s">
        <v>165</v>
      </c>
      <c r="O1194" s="222" t="s">
        <v>165</v>
      </c>
      <c r="R1194" s="222" t="s">
        <v>165</v>
      </c>
      <c r="S1194" s="222" t="s">
        <v>165</v>
      </c>
      <c r="T1194" s="222" t="s">
        <v>165</v>
      </c>
      <c r="U1194" s="222" t="s">
        <v>165</v>
      </c>
      <c r="W1194" s="222" t="s">
        <v>165</v>
      </c>
      <c r="AS1194" s="222" t="s">
        <v>3454</v>
      </c>
      <c r="AT1194" s="222">
        <v>423865</v>
      </c>
    </row>
    <row r="1195" spans="1:46">
      <c r="A1195" s="222">
        <v>423867</v>
      </c>
      <c r="B1195" s="222" t="s">
        <v>470</v>
      </c>
      <c r="E1195" s="222" t="s">
        <v>164</v>
      </c>
      <c r="K1195" s="222" t="s">
        <v>166</v>
      </c>
      <c r="L1195" s="222" t="s">
        <v>165</v>
      </c>
      <c r="M1195" s="222" t="s">
        <v>166</v>
      </c>
      <c r="O1195" s="222" t="s">
        <v>166</v>
      </c>
      <c r="Q1195" s="222" t="s">
        <v>166</v>
      </c>
      <c r="R1195" s="222" t="s">
        <v>165</v>
      </c>
      <c r="S1195" s="222" t="s">
        <v>166</v>
      </c>
      <c r="T1195" s="222" t="s">
        <v>165</v>
      </c>
      <c r="U1195" s="222" t="s">
        <v>165</v>
      </c>
      <c r="V1195" s="222" t="s">
        <v>165</v>
      </c>
      <c r="W1195" s="222" t="s">
        <v>165</v>
      </c>
      <c r="X1195" s="222" t="s">
        <v>165</v>
      </c>
      <c r="AS1195" s="222" t="s">
        <v>3454</v>
      </c>
      <c r="AT1195" s="222">
        <v>423867</v>
      </c>
    </row>
    <row r="1196" spans="1:46">
      <c r="A1196" s="222">
        <v>423868</v>
      </c>
      <c r="B1196" s="222" t="s">
        <v>470</v>
      </c>
      <c r="E1196" s="222" t="s">
        <v>164</v>
      </c>
      <c r="F1196" s="222" t="s">
        <v>164</v>
      </c>
      <c r="K1196" s="222" t="s">
        <v>164</v>
      </c>
      <c r="O1196" s="222" t="s">
        <v>166</v>
      </c>
      <c r="Q1196" s="222" t="s">
        <v>165</v>
      </c>
      <c r="T1196" s="222" t="s">
        <v>165</v>
      </c>
      <c r="U1196" s="222" t="s">
        <v>165</v>
      </c>
      <c r="V1196" s="222" t="s">
        <v>165</v>
      </c>
      <c r="W1196" s="222" t="s">
        <v>165</v>
      </c>
      <c r="X1196" s="222" t="s">
        <v>165</v>
      </c>
      <c r="AS1196" s="222" t="s">
        <v>3454</v>
      </c>
      <c r="AT1196" s="222">
        <v>423868</v>
      </c>
    </row>
    <row r="1197" spans="1:46">
      <c r="A1197" s="222">
        <v>423877</v>
      </c>
      <c r="B1197" s="222" t="s">
        <v>470</v>
      </c>
      <c r="G1197" s="222" t="s">
        <v>164</v>
      </c>
      <c r="P1197" s="222" t="s">
        <v>165</v>
      </c>
      <c r="Q1197" s="222" t="s">
        <v>165</v>
      </c>
      <c r="T1197" s="222" t="s">
        <v>165</v>
      </c>
      <c r="W1197" s="222" t="s">
        <v>165</v>
      </c>
      <c r="AS1197" s="222" t="s">
        <v>3454</v>
      </c>
      <c r="AT1197" s="222">
        <v>423877</v>
      </c>
    </row>
    <row r="1198" spans="1:46">
      <c r="A1198" s="222">
        <v>423878</v>
      </c>
      <c r="B1198" s="222" t="s">
        <v>361</v>
      </c>
      <c r="H1198" s="222" t="s">
        <v>166</v>
      </c>
      <c r="J1198" s="222" t="s">
        <v>164</v>
      </c>
      <c r="L1198" s="222" t="s">
        <v>165</v>
      </c>
      <c r="N1198" s="222" t="s">
        <v>165</v>
      </c>
      <c r="O1198" s="222" t="s">
        <v>165</v>
      </c>
      <c r="P1198" s="222" t="s">
        <v>165</v>
      </c>
      <c r="Q1198" s="222" t="s">
        <v>165</v>
      </c>
      <c r="R1198" s="222" t="s">
        <v>165</v>
      </c>
      <c r="S1198" s="222" t="s">
        <v>165</v>
      </c>
      <c r="AS1198" s="222" t="s">
        <v>3454</v>
      </c>
      <c r="AT1198" s="222">
        <v>423878</v>
      </c>
    </row>
    <row r="1199" spans="1:46">
      <c r="A1199" s="222">
        <v>423879</v>
      </c>
      <c r="B1199" s="222" t="s">
        <v>361</v>
      </c>
      <c r="E1199" s="222" t="s">
        <v>164</v>
      </c>
      <c r="G1199" s="222" t="s">
        <v>164</v>
      </c>
      <c r="K1199" s="222" t="s">
        <v>164</v>
      </c>
      <c r="L1199" s="222" t="s">
        <v>164</v>
      </c>
      <c r="N1199" s="222" t="s">
        <v>165</v>
      </c>
      <c r="O1199" s="222" t="s">
        <v>165</v>
      </c>
      <c r="P1199" s="222" t="s">
        <v>165</v>
      </c>
      <c r="Q1199" s="222" t="s">
        <v>165</v>
      </c>
      <c r="R1199" s="222" t="s">
        <v>165</v>
      </c>
      <c r="S1199" s="222" t="s">
        <v>165</v>
      </c>
      <c r="AS1199" s="222" t="s">
        <v>3454</v>
      </c>
      <c r="AT1199" s="222">
        <v>423879</v>
      </c>
    </row>
    <row r="1200" spans="1:46">
      <c r="A1200" s="222">
        <v>423886</v>
      </c>
      <c r="B1200" s="222" t="s">
        <v>470</v>
      </c>
      <c r="E1200" s="222" t="s">
        <v>164</v>
      </c>
      <c r="H1200" s="222" t="s">
        <v>164</v>
      </c>
      <c r="O1200" s="222" t="s">
        <v>166</v>
      </c>
      <c r="S1200" s="222" t="s">
        <v>165</v>
      </c>
      <c r="T1200" s="222" t="s">
        <v>165</v>
      </c>
      <c r="U1200" s="222" t="s">
        <v>165</v>
      </c>
      <c r="V1200" s="222" t="s">
        <v>165</v>
      </c>
      <c r="W1200" s="222" t="s">
        <v>165</v>
      </c>
      <c r="X1200" s="222" t="s">
        <v>165</v>
      </c>
      <c r="AS1200" s="222" t="s">
        <v>3454</v>
      </c>
      <c r="AT1200" s="222">
        <v>423886</v>
      </c>
    </row>
    <row r="1201" spans="1:46">
      <c r="A1201" s="222">
        <v>423889</v>
      </c>
      <c r="B1201" s="222" t="s">
        <v>470</v>
      </c>
      <c r="C1201" s="222" t="s">
        <v>164</v>
      </c>
      <c r="F1201" s="222" t="s">
        <v>164</v>
      </c>
      <c r="N1201" s="222" t="s">
        <v>165</v>
      </c>
      <c r="O1201" s="222" t="s">
        <v>165</v>
      </c>
      <c r="P1201" s="222" t="s">
        <v>166</v>
      </c>
      <c r="T1201" s="222" t="s">
        <v>165</v>
      </c>
      <c r="U1201" s="222" t="s">
        <v>165</v>
      </c>
      <c r="V1201" s="222" t="s">
        <v>165</v>
      </c>
      <c r="W1201" s="222" t="s">
        <v>165</v>
      </c>
      <c r="X1201" s="222" t="s">
        <v>165</v>
      </c>
      <c r="AS1201" s="222" t="s">
        <v>3454</v>
      </c>
      <c r="AT1201" s="222">
        <v>423889</v>
      </c>
    </row>
    <row r="1202" spans="1:46">
      <c r="A1202" s="222">
        <v>423890</v>
      </c>
      <c r="B1202" s="222" t="s">
        <v>470</v>
      </c>
      <c r="H1202" s="222" t="s">
        <v>164</v>
      </c>
      <c r="P1202" s="222" t="s">
        <v>165</v>
      </c>
      <c r="Q1202" s="222" t="s">
        <v>166</v>
      </c>
      <c r="R1202" s="222" t="s">
        <v>165</v>
      </c>
      <c r="S1202" s="222" t="s">
        <v>165</v>
      </c>
      <c r="T1202" s="222" t="s">
        <v>165</v>
      </c>
      <c r="U1202" s="222" t="s">
        <v>165</v>
      </c>
      <c r="V1202" s="222" t="s">
        <v>165</v>
      </c>
      <c r="W1202" s="222" t="s">
        <v>165</v>
      </c>
      <c r="X1202" s="222" t="s">
        <v>165</v>
      </c>
      <c r="AS1202" s="222" t="s">
        <v>3454</v>
      </c>
      <c r="AT1202" s="222">
        <v>423890</v>
      </c>
    </row>
    <row r="1203" spans="1:46">
      <c r="A1203" s="222">
        <v>423895</v>
      </c>
      <c r="B1203" s="222" t="s">
        <v>470</v>
      </c>
      <c r="I1203" s="222" t="s">
        <v>164</v>
      </c>
      <c r="J1203" s="222" t="s">
        <v>164</v>
      </c>
      <c r="K1203" s="222" t="s">
        <v>164</v>
      </c>
      <c r="Q1203" s="222" t="s">
        <v>166</v>
      </c>
      <c r="T1203" s="222" t="s">
        <v>165</v>
      </c>
      <c r="U1203" s="222" t="s">
        <v>165</v>
      </c>
      <c r="V1203" s="222" t="s">
        <v>165</v>
      </c>
      <c r="W1203" s="222" t="s">
        <v>165</v>
      </c>
      <c r="X1203" s="222" t="s">
        <v>165</v>
      </c>
      <c r="AS1203" s="222" t="s">
        <v>3454</v>
      </c>
      <c r="AT1203" s="222">
        <v>423895</v>
      </c>
    </row>
    <row r="1204" spans="1:46">
      <c r="A1204" s="222">
        <v>423896</v>
      </c>
      <c r="B1204" s="222" t="s">
        <v>361</v>
      </c>
      <c r="E1204" s="222" t="s">
        <v>164</v>
      </c>
      <c r="K1204" s="222" t="s">
        <v>164</v>
      </c>
      <c r="L1204" s="222" t="s">
        <v>166</v>
      </c>
      <c r="N1204" s="222" t="s">
        <v>165</v>
      </c>
      <c r="O1204" s="222" t="s">
        <v>165</v>
      </c>
      <c r="P1204" s="222" t="s">
        <v>165</v>
      </c>
      <c r="Q1204" s="222" t="s">
        <v>165</v>
      </c>
      <c r="R1204" s="222" t="s">
        <v>165</v>
      </c>
      <c r="S1204" s="222" t="s">
        <v>165</v>
      </c>
      <c r="AS1204" s="222" t="s">
        <v>3454</v>
      </c>
      <c r="AT1204" s="222">
        <v>423896</v>
      </c>
    </row>
    <row r="1205" spans="1:46">
      <c r="A1205" s="222">
        <v>423904</v>
      </c>
      <c r="B1205" s="222" t="s">
        <v>470</v>
      </c>
      <c r="D1205" s="222" t="s">
        <v>164</v>
      </c>
      <c r="E1205" s="222" t="s">
        <v>166</v>
      </c>
      <c r="F1205" s="222" t="s">
        <v>166</v>
      </c>
      <c r="Q1205" s="222" t="s">
        <v>165</v>
      </c>
      <c r="S1205" s="222" t="s">
        <v>165</v>
      </c>
      <c r="V1205" s="222" t="s">
        <v>165</v>
      </c>
      <c r="AS1205" s="222" t="s">
        <v>3454</v>
      </c>
      <c r="AT1205" s="222">
        <v>423904</v>
      </c>
    </row>
    <row r="1206" spans="1:46">
      <c r="A1206" s="222">
        <v>423905</v>
      </c>
      <c r="B1206" s="222" t="s">
        <v>361</v>
      </c>
      <c r="H1206" s="222" t="s">
        <v>164</v>
      </c>
      <c r="I1206" s="222" t="s">
        <v>164</v>
      </c>
      <c r="K1206" s="222" t="s">
        <v>164</v>
      </c>
      <c r="L1206" s="222" t="s">
        <v>164</v>
      </c>
      <c r="N1206" s="222" t="s">
        <v>165</v>
      </c>
      <c r="O1206" s="222" t="s">
        <v>165</v>
      </c>
      <c r="P1206" s="222" t="s">
        <v>165</v>
      </c>
      <c r="Q1206" s="222" t="s">
        <v>165</v>
      </c>
      <c r="R1206" s="222" t="s">
        <v>165</v>
      </c>
      <c r="S1206" s="222" t="s">
        <v>165</v>
      </c>
      <c r="AS1206" s="222" t="s">
        <v>3454</v>
      </c>
      <c r="AT1206" s="222">
        <v>423905</v>
      </c>
    </row>
    <row r="1207" spans="1:46">
      <c r="A1207" s="222">
        <v>423907</v>
      </c>
      <c r="B1207" s="222" t="s">
        <v>361</v>
      </c>
      <c r="D1207" s="222" t="s">
        <v>164</v>
      </c>
      <c r="G1207" s="222" t="s">
        <v>166</v>
      </c>
      <c r="L1207" s="222" t="s">
        <v>165</v>
      </c>
      <c r="M1207" s="222" t="s">
        <v>166</v>
      </c>
      <c r="N1207" s="222" t="s">
        <v>165</v>
      </c>
      <c r="O1207" s="222" t="s">
        <v>165</v>
      </c>
      <c r="P1207" s="222" t="s">
        <v>165</v>
      </c>
      <c r="Q1207" s="222" t="s">
        <v>165</v>
      </c>
      <c r="R1207" s="222" t="s">
        <v>165</v>
      </c>
      <c r="S1207" s="222" t="s">
        <v>165</v>
      </c>
      <c r="AS1207" s="222" t="s">
        <v>3454</v>
      </c>
      <c r="AT1207" s="222">
        <v>423907</v>
      </c>
    </row>
    <row r="1208" spans="1:46">
      <c r="A1208" s="222">
        <v>423908</v>
      </c>
      <c r="B1208" s="222" t="s">
        <v>470</v>
      </c>
      <c r="H1208" s="222" t="s">
        <v>166</v>
      </c>
      <c r="K1208" s="222" t="s">
        <v>166</v>
      </c>
      <c r="L1208" s="222" t="s">
        <v>165</v>
      </c>
      <c r="N1208" s="222" t="s">
        <v>165</v>
      </c>
      <c r="O1208" s="222" t="s">
        <v>165</v>
      </c>
      <c r="P1208" s="222" t="s">
        <v>165</v>
      </c>
      <c r="Q1208" s="222" t="s">
        <v>165</v>
      </c>
      <c r="R1208" s="222" t="s">
        <v>165</v>
      </c>
      <c r="S1208" s="222" t="s">
        <v>165</v>
      </c>
      <c r="T1208" s="222" t="s">
        <v>165</v>
      </c>
      <c r="U1208" s="222" t="s">
        <v>165</v>
      </c>
      <c r="V1208" s="222" t="s">
        <v>165</v>
      </c>
      <c r="W1208" s="222" t="s">
        <v>165</v>
      </c>
      <c r="X1208" s="222" t="s">
        <v>165</v>
      </c>
      <c r="AS1208" s="222" t="s">
        <v>3454</v>
      </c>
      <c r="AT1208" s="222">
        <v>423908</v>
      </c>
    </row>
    <row r="1209" spans="1:46">
      <c r="A1209" s="222">
        <v>423909</v>
      </c>
      <c r="B1209" s="222" t="s">
        <v>361</v>
      </c>
      <c r="E1209" s="222" t="s">
        <v>164</v>
      </c>
      <c r="H1209" s="222" t="s">
        <v>164</v>
      </c>
      <c r="K1209" s="222" t="s">
        <v>164</v>
      </c>
      <c r="L1209" s="222" t="s">
        <v>165</v>
      </c>
      <c r="N1209" s="222" t="s">
        <v>165</v>
      </c>
      <c r="O1209" s="222" t="s">
        <v>165</v>
      </c>
      <c r="P1209" s="222" t="s">
        <v>165</v>
      </c>
      <c r="Q1209" s="222" t="s">
        <v>165</v>
      </c>
      <c r="R1209" s="222" t="s">
        <v>165</v>
      </c>
      <c r="S1209" s="222" t="s">
        <v>165</v>
      </c>
      <c r="AS1209" s="222" t="s">
        <v>3454</v>
      </c>
      <c r="AT1209" s="222">
        <v>423909</v>
      </c>
    </row>
    <row r="1210" spans="1:46">
      <c r="A1210" s="222">
        <v>423911</v>
      </c>
      <c r="B1210" s="222" t="s">
        <v>470</v>
      </c>
      <c r="N1210" s="222" t="s">
        <v>166</v>
      </c>
      <c r="O1210" s="222" t="s">
        <v>164</v>
      </c>
      <c r="R1210" s="222" t="s">
        <v>165</v>
      </c>
      <c r="T1210" s="222" t="s">
        <v>165</v>
      </c>
      <c r="U1210" s="222" t="s">
        <v>165</v>
      </c>
      <c r="V1210" s="222" t="s">
        <v>165</v>
      </c>
      <c r="W1210" s="222" t="s">
        <v>165</v>
      </c>
      <c r="AS1210" s="222" t="s">
        <v>3454</v>
      </c>
      <c r="AT1210" s="222">
        <v>423911</v>
      </c>
    </row>
    <row r="1211" spans="1:46">
      <c r="A1211" s="222">
        <v>423916</v>
      </c>
      <c r="B1211" s="222" t="s">
        <v>470</v>
      </c>
      <c r="E1211" s="222" t="s">
        <v>164</v>
      </c>
      <c r="K1211" s="222" t="s">
        <v>166</v>
      </c>
      <c r="L1211" s="222" t="s">
        <v>166</v>
      </c>
      <c r="O1211" s="222" t="s">
        <v>166</v>
      </c>
      <c r="S1211" s="222" t="s">
        <v>165</v>
      </c>
      <c r="T1211" s="222" t="s">
        <v>165</v>
      </c>
      <c r="U1211" s="222" t="s">
        <v>165</v>
      </c>
      <c r="V1211" s="222" t="s">
        <v>165</v>
      </c>
      <c r="W1211" s="222" t="s">
        <v>165</v>
      </c>
      <c r="X1211" s="222" t="s">
        <v>165</v>
      </c>
      <c r="AS1211" s="222" t="s">
        <v>3454</v>
      </c>
      <c r="AT1211" s="222">
        <v>423916</v>
      </c>
    </row>
    <row r="1212" spans="1:46">
      <c r="A1212" s="222">
        <v>423921</v>
      </c>
      <c r="B1212" s="222" t="s">
        <v>361</v>
      </c>
      <c r="H1212" s="222" t="s">
        <v>165</v>
      </c>
      <c r="K1212" s="222" t="s">
        <v>164</v>
      </c>
      <c r="L1212" s="222" t="s">
        <v>165</v>
      </c>
      <c r="N1212" s="222" t="s">
        <v>165</v>
      </c>
      <c r="O1212" s="222" t="s">
        <v>165</v>
      </c>
      <c r="P1212" s="222" t="s">
        <v>165</v>
      </c>
      <c r="Q1212" s="222" t="s">
        <v>165</v>
      </c>
      <c r="R1212" s="222" t="s">
        <v>165</v>
      </c>
      <c r="S1212" s="222" t="s">
        <v>165</v>
      </c>
      <c r="AS1212" s="222" t="s">
        <v>3454</v>
      </c>
      <c r="AT1212" s="222">
        <v>423921</v>
      </c>
    </row>
    <row r="1213" spans="1:46">
      <c r="A1213" s="222">
        <v>423924</v>
      </c>
      <c r="B1213" s="222" t="s">
        <v>470</v>
      </c>
      <c r="C1213" s="222" t="s">
        <v>166</v>
      </c>
      <c r="F1213" s="222" t="s">
        <v>164</v>
      </c>
      <c r="G1213" s="222" t="s">
        <v>164</v>
      </c>
      <c r="I1213" s="222" t="s">
        <v>165</v>
      </c>
      <c r="N1213" s="222" t="s">
        <v>166</v>
      </c>
      <c r="O1213" s="222" t="s">
        <v>166</v>
      </c>
      <c r="P1213" s="222" t="s">
        <v>165</v>
      </c>
      <c r="Q1213" s="222" t="s">
        <v>165</v>
      </c>
      <c r="T1213" s="222" t="s">
        <v>165</v>
      </c>
      <c r="U1213" s="222" t="s">
        <v>165</v>
      </c>
      <c r="V1213" s="222" t="s">
        <v>165</v>
      </c>
      <c r="W1213" s="222" t="s">
        <v>165</v>
      </c>
      <c r="X1213" s="222" t="s">
        <v>165</v>
      </c>
      <c r="AS1213" s="222" t="s">
        <v>3454</v>
      </c>
      <c r="AT1213" s="222">
        <v>423924</v>
      </c>
    </row>
    <row r="1214" spans="1:46">
      <c r="A1214" s="222">
        <v>423932</v>
      </c>
      <c r="B1214" s="222" t="s">
        <v>361</v>
      </c>
      <c r="E1214" s="222" t="s">
        <v>164</v>
      </c>
      <c r="F1214" s="222" t="s">
        <v>164</v>
      </c>
      <c r="H1214" s="222" t="s">
        <v>164</v>
      </c>
      <c r="K1214" s="222" t="s">
        <v>166</v>
      </c>
      <c r="N1214" s="222" t="s">
        <v>165</v>
      </c>
      <c r="O1214" s="222" t="s">
        <v>165</v>
      </c>
      <c r="P1214" s="222" t="s">
        <v>165</v>
      </c>
      <c r="Q1214" s="222" t="s">
        <v>165</v>
      </c>
      <c r="R1214" s="222" t="s">
        <v>165</v>
      </c>
      <c r="S1214" s="222" t="s">
        <v>165</v>
      </c>
      <c r="AS1214" s="222" t="s">
        <v>3454</v>
      </c>
      <c r="AT1214" s="222">
        <v>423932</v>
      </c>
    </row>
    <row r="1215" spans="1:46">
      <c r="A1215" s="222">
        <v>423933</v>
      </c>
      <c r="B1215" s="222" t="s">
        <v>361</v>
      </c>
      <c r="K1215" s="222" t="s">
        <v>164</v>
      </c>
      <c r="L1215" s="222" t="s">
        <v>165</v>
      </c>
      <c r="N1215" s="222" t="s">
        <v>165</v>
      </c>
      <c r="O1215" s="222" t="s">
        <v>165</v>
      </c>
      <c r="P1215" s="222" t="s">
        <v>165</v>
      </c>
      <c r="Q1215" s="222" t="s">
        <v>165</v>
      </c>
      <c r="R1215" s="222" t="s">
        <v>165</v>
      </c>
      <c r="S1215" s="222" t="s">
        <v>165</v>
      </c>
      <c r="AS1215" s="222" t="s">
        <v>3454</v>
      </c>
      <c r="AT1215" s="222">
        <v>423933</v>
      </c>
    </row>
    <row r="1216" spans="1:46">
      <c r="A1216" s="222">
        <v>423934</v>
      </c>
      <c r="B1216" s="222" t="s">
        <v>470</v>
      </c>
      <c r="P1216" s="222" t="s">
        <v>165</v>
      </c>
      <c r="Q1216" s="222" t="s">
        <v>165</v>
      </c>
      <c r="R1216" s="222" t="s">
        <v>165</v>
      </c>
      <c r="S1216" s="222" t="s">
        <v>165</v>
      </c>
      <c r="T1216" s="222" t="s">
        <v>165</v>
      </c>
      <c r="U1216" s="222" t="s">
        <v>165</v>
      </c>
      <c r="AS1216" s="222" t="s">
        <v>3454</v>
      </c>
      <c r="AT1216" s="222">
        <v>423934</v>
      </c>
    </row>
    <row r="1217" spans="1:46">
      <c r="A1217" s="222">
        <v>423935</v>
      </c>
      <c r="B1217" s="222" t="s">
        <v>470</v>
      </c>
      <c r="J1217" s="222" t="s">
        <v>166</v>
      </c>
      <c r="N1217" s="222" t="s">
        <v>165</v>
      </c>
      <c r="O1217" s="222" t="s">
        <v>165</v>
      </c>
      <c r="R1217" s="222" t="s">
        <v>165</v>
      </c>
      <c r="S1217" s="222" t="s">
        <v>165</v>
      </c>
      <c r="T1217" s="222" t="s">
        <v>165</v>
      </c>
      <c r="U1217" s="222" t="s">
        <v>165</v>
      </c>
      <c r="W1217" s="222" t="s">
        <v>165</v>
      </c>
      <c r="AS1217" s="222" t="s">
        <v>3454</v>
      </c>
      <c r="AT1217" s="222">
        <v>423935</v>
      </c>
    </row>
    <row r="1218" spans="1:46">
      <c r="A1218" s="222">
        <v>423936</v>
      </c>
      <c r="B1218" s="222" t="s">
        <v>470</v>
      </c>
      <c r="G1218" s="222" t="s">
        <v>166</v>
      </c>
      <c r="I1218" s="222" t="s">
        <v>166</v>
      </c>
      <c r="L1218" s="222" t="s">
        <v>166</v>
      </c>
      <c r="M1218" s="222" t="s">
        <v>164</v>
      </c>
      <c r="N1218" s="222" t="s">
        <v>165</v>
      </c>
      <c r="O1218" s="222" t="s">
        <v>165</v>
      </c>
      <c r="P1218" s="222" t="s">
        <v>165</v>
      </c>
      <c r="R1218" s="222" t="s">
        <v>165</v>
      </c>
      <c r="T1218" s="222" t="s">
        <v>165</v>
      </c>
      <c r="U1218" s="222" t="s">
        <v>165</v>
      </c>
      <c r="V1218" s="222" t="s">
        <v>165</v>
      </c>
      <c r="X1218" s="222" t="s">
        <v>165</v>
      </c>
      <c r="AS1218" s="222" t="s">
        <v>3454</v>
      </c>
      <c r="AT1218" s="222">
        <v>423936</v>
      </c>
    </row>
    <row r="1219" spans="1:46">
      <c r="A1219" s="222">
        <v>423941</v>
      </c>
      <c r="B1219" s="222" t="s">
        <v>470</v>
      </c>
      <c r="F1219" s="222" t="s">
        <v>164</v>
      </c>
      <c r="K1219" s="222" t="s">
        <v>165</v>
      </c>
      <c r="O1219" s="222" t="s">
        <v>166</v>
      </c>
      <c r="Q1219" s="222" t="s">
        <v>165</v>
      </c>
      <c r="T1219" s="222" t="s">
        <v>166</v>
      </c>
      <c r="U1219" s="222" t="s">
        <v>165</v>
      </c>
      <c r="V1219" s="222" t="s">
        <v>165</v>
      </c>
      <c r="X1219" s="222" t="s">
        <v>166</v>
      </c>
      <c r="AS1219" s="222" t="s">
        <v>3454</v>
      </c>
      <c r="AT1219" s="222">
        <v>423941</v>
      </c>
    </row>
    <row r="1220" spans="1:46">
      <c r="A1220" s="222">
        <v>423946</v>
      </c>
      <c r="B1220" s="222" t="s">
        <v>470</v>
      </c>
      <c r="C1220" s="222" t="s">
        <v>166</v>
      </c>
      <c r="K1220" s="222" t="s">
        <v>166</v>
      </c>
      <c r="O1220" s="222" t="s">
        <v>164</v>
      </c>
      <c r="Q1220" s="222" t="s">
        <v>164</v>
      </c>
      <c r="T1220" s="222" t="s">
        <v>166</v>
      </c>
      <c r="W1220" s="222" t="s">
        <v>166</v>
      </c>
      <c r="AS1220" s="222" t="s">
        <v>3454</v>
      </c>
      <c r="AT1220" s="222">
        <v>423946</v>
      </c>
    </row>
    <row r="1221" spans="1:46">
      <c r="A1221" s="222">
        <v>423948</v>
      </c>
      <c r="B1221" s="222" t="s">
        <v>470</v>
      </c>
      <c r="H1221" s="222" t="s">
        <v>164</v>
      </c>
      <c r="J1221" s="222" t="s">
        <v>164</v>
      </c>
      <c r="L1221" s="222" t="s">
        <v>166</v>
      </c>
      <c r="N1221" s="222" t="s">
        <v>166</v>
      </c>
      <c r="P1221" s="222" t="s">
        <v>166</v>
      </c>
      <c r="Q1221" s="222" t="s">
        <v>166</v>
      </c>
      <c r="R1221" s="222" t="s">
        <v>165</v>
      </c>
      <c r="S1221" s="222" t="s">
        <v>165</v>
      </c>
      <c r="T1221" s="222" t="s">
        <v>165</v>
      </c>
      <c r="U1221" s="222" t="s">
        <v>165</v>
      </c>
      <c r="V1221" s="222" t="s">
        <v>165</v>
      </c>
      <c r="W1221" s="222" t="s">
        <v>165</v>
      </c>
      <c r="X1221" s="222" t="s">
        <v>165</v>
      </c>
      <c r="AS1221" s="222" t="s">
        <v>3454</v>
      </c>
      <c r="AT1221" s="222">
        <v>423948</v>
      </c>
    </row>
    <row r="1222" spans="1:46">
      <c r="A1222" s="222">
        <v>423949</v>
      </c>
      <c r="B1222" s="222" t="s">
        <v>361</v>
      </c>
      <c r="I1222" s="222" t="s">
        <v>166</v>
      </c>
      <c r="N1222" s="222" t="s">
        <v>165</v>
      </c>
      <c r="O1222" s="222" t="s">
        <v>165</v>
      </c>
      <c r="P1222" s="222" t="s">
        <v>165</v>
      </c>
      <c r="Q1222" s="222" t="s">
        <v>165</v>
      </c>
      <c r="R1222" s="222" t="s">
        <v>165</v>
      </c>
      <c r="S1222" s="222" t="s">
        <v>165</v>
      </c>
      <c r="AS1222" s="222" t="s">
        <v>3454</v>
      </c>
      <c r="AT1222" s="222">
        <v>423949</v>
      </c>
    </row>
    <row r="1223" spans="1:46">
      <c r="A1223" s="222">
        <v>423978</v>
      </c>
      <c r="B1223" s="222" t="s">
        <v>470</v>
      </c>
      <c r="C1223" s="222" t="s">
        <v>164</v>
      </c>
      <c r="H1223" s="222" t="s">
        <v>164</v>
      </c>
      <c r="I1223" s="222" t="s">
        <v>165</v>
      </c>
      <c r="L1223" s="222" t="s">
        <v>165</v>
      </c>
      <c r="N1223" s="222" t="s">
        <v>166</v>
      </c>
      <c r="Q1223" s="222" t="s">
        <v>166</v>
      </c>
      <c r="R1223" s="222" t="s">
        <v>165</v>
      </c>
      <c r="S1223" s="222" t="s">
        <v>166</v>
      </c>
      <c r="T1223" s="222" t="s">
        <v>165</v>
      </c>
      <c r="U1223" s="222" t="s">
        <v>165</v>
      </c>
      <c r="V1223" s="222" t="s">
        <v>165</v>
      </c>
      <c r="W1223" s="222" t="s">
        <v>165</v>
      </c>
      <c r="X1223" s="222" t="s">
        <v>165</v>
      </c>
      <c r="AS1223" s="222" t="s">
        <v>3454</v>
      </c>
      <c r="AT1223" s="222">
        <v>423978</v>
      </c>
    </row>
    <row r="1224" spans="1:46">
      <c r="A1224" s="222">
        <v>423980</v>
      </c>
      <c r="B1224" s="222" t="s">
        <v>470</v>
      </c>
      <c r="E1224" s="222" t="s">
        <v>164</v>
      </c>
      <c r="F1224" s="222" t="s">
        <v>164</v>
      </c>
      <c r="K1224" s="222" t="s">
        <v>164</v>
      </c>
      <c r="N1224" s="222" t="s">
        <v>166</v>
      </c>
      <c r="O1224" s="222" t="s">
        <v>166</v>
      </c>
      <c r="T1224" s="222" t="s">
        <v>165</v>
      </c>
      <c r="U1224" s="222" t="s">
        <v>165</v>
      </c>
      <c r="V1224" s="222" t="s">
        <v>165</v>
      </c>
      <c r="W1224" s="222" t="s">
        <v>165</v>
      </c>
      <c r="X1224" s="222" t="s">
        <v>165</v>
      </c>
      <c r="AS1224" s="222" t="s">
        <v>3454</v>
      </c>
      <c r="AT1224" s="222">
        <v>423980</v>
      </c>
    </row>
    <row r="1225" spans="1:46">
      <c r="A1225" s="222">
        <v>423981</v>
      </c>
      <c r="B1225" s="222" t="s">
        <v>470</v>
      </c>
      <c r="H1225" s="222" t="s">
        <v>164</v>
      </c>
      <c r="K1225" s="222" t="s">
        <v>164</v>
      </c>
      <c r="M1225" s="222" t="s">
        <v>165</v>
      </c>
      <c r="P1225" s="222" t="s">
        <v>166</v>
      </c>
      <c r="Q1225" s="222" t="s">
        <v>166</v>
      </c>
      <c r="R1225" s="222" t="s">
        <v>165</v>
      </c>
      <c r="S1225" s="222" t="s">
        <v>165</v>
      </c>
      <c r="T1225" s="222" t="s">
        <v>165</v>
      </c>
      <c r="U1225" s="222" t="s">
        <v>165</v>
      </c>
      <c r="V1225" s="222" t="s">
        <v>165</v>
      </c>
      <c r="W1225" s="222" t="s">
        <v>165</v>
      </c>
      <c r="X1225" s="222" t="s">
        <v>165</v>
      </c>
      <c r="AS1225" s="222" t="s">
        <v>3454</v>
      </c>
      <c r="AT1225" s="222">
        <v>423981</v>
      </c>
    </row>
    <row r="1226" spans="1:46">
      <c r="A1226" s="222">
        <v>423984</v>
      </c>
      <c r="B1226" s="222" t="s">
        <v>470</v>
      </c>
      <c r="K1226" s="222" t="s">
        <v>164</v>
      </c>
      <c r="O1226" s="222" t="s">
        <v>165</v>
      </c>
      <c r="Q1226" s="222" t="s">
        <v>165</v>
      </c>
      <c r="S1226" s="222" t="s">
        <v>165</v>
      </c>
      <c r="T1226" s="222" t="s">
        <v>165</v>
      </c>
      <c r="U1226" s="222" t="s">
        <v>165</v>
      </c>
      <c r="V1226" s="222" t="s">
        <v>165</v>
      </c>
      <c r="W1226" s="222" t="s">
        <v>165</v>
      </c>
      <c r="X1226" s="222" t="s">
        <v>165</v>
      </c>
      <c r="AS1226" s="222" t="s">
        <v>3454</v>
      </c>
      <c r="AT1226" s="222">
        <v>423984</v>
      </c>
    </row>
    <row r="1227" spans="1:46">
      <c r="A1227" s="222">
        <v>423988</v>
      </c>
      <c r="B1227" s="222" t="s">
        <v>470</v>
      </c>
      <c r="F1227" s="222" t="s">
        <v>164</v>
      </c>
      <c r="H1227" s="222" t="s">
        <v>166</v>
      </c>
      <c r="S1227" s="222" t="s">
        <v>165</v>
      </c>
      <c r="T1227" s="222" t="s">
        <v>165</v>
      </c>
      <c r="U1227" s="222" t="s">
        <v>165</v>
      </c>
      <c r="V1227" s="222" t="s">
        <v>165</v>
      </c>
      <c r="W1227" s="222" t="s">
        <v>165</v>
      </c>
      <c r="X1227" s="222" t="s">
        <v>165</v>
      </c>
      <c r="AS1227" s="222" t="s">
        <v>3454</v>
      </c>
      <c r="AT1227" s="222">
        <v>423988</v>
      </c>
    </row>
    <row r="1228" spans="1:46">
      <c r="A1228" s="222">
        <v>423989</v>
      </c>
      <c r="B1228" s="222" t="s">
        <v>470</v>
      </c>
      <c r="M1228" s="222" t="s">
        <v>166</v>
      </c>
      <c r="P1228" s="222" t="s">
        <v>165</v>
      </c>
      <c r="T1228" s="222" t="s">
        <v>165</v>
      </c>
      <c r="V1228" s="222" t="s">
        <v>165</v>
      </c>
      <c r="W1228" s="222" t="s">
        <v>165</v>
      </c>
      <c r="AS1228" s="222" t="s">
        <v>3454</v>
      </c>
      <c r="AT1228" s="222">
        <v>423989</v>
      </c>
    </row>
    <row r="1229" spans="1:46">
      <c r="A1229" s="222">
        <v>423993</v>
      </c>
      <c r="B1229" s="222" t="s">
        <v>470</v>
      </c>
      <c r="E1229" s="222" t="s">
        <v>164</v>
      </c>
      <c r="F1229" s="222" t="s">
        <v>164</v>
      </c>
      <c r="K1229" s="222" t="s">
        <v>164</v>
      </c>
      <c r="L1229" s="222" t="s">
        <v>165</v>
      </c>
      <c r="N1229" s="222" t="s">
        <v>166</v>
      </c>
      <c r="O1229" s="222" t="s">
        <v>166</v>
      </c>
      <c r="P1229" s="222" t="s">
        <v>165</v>
      </c>
      <c r="Q1229" s="222" t="s">
        <v>166</v>
      </c>
      <c r="R1229" s="222" t="s">
        <v>165</v>
      </c>
      <c r="T1229" s="222" t="s">
        <v>165</v>
      </c>
      <c r="U1229" s="222" t="s">
        <v>165</v>
      </c>
      <c r="V1229" s="222" t="s">
        <v>165</v>
      </c>
      <c r="W1229" s="222" t="s">
        <v>165</v>
      </c>
      <c r="X1229" s="222" t="s">
        <v>165</v>
      </c>
      <c r="AS1229" s="222" t="s">
        <v>3454</v>
      </c>
      <c r="AT1229" s="222">
        <v>423993</v>
      </c>
    </row>
    <row r="1230" spans="1:46">
      <c r="A1230" s="222">
        <v>423998</v>
      </c>
      <c r="B1230" s="222" t="s">
        <v>470</v>
      </c>
      <c r="T1230" s="222" t="s">
        <v>165</v>
      </c>
      <c r="U1230" s="222" t="s">
        <v>165</v>
      </c>
      <c r="V1230" s="222" t="s">
        <v>165</v>
      </c>
      <c r="W1230" s="222" t="s">
        <v>165</v>
      </c>
      <c r="X1230" s="222" t="s">
        <v>165</v>
      </c>
      <c r="AS1230" s="222" t="s">
        <v>3454</v>
      </c>
      <c r="AT1230" s="222">
        <v>423998</v>
      </c>
    </row>
    <row r="1231" spans="1:46">
      <c r="A1231" s="222">
        <v>423999</v>
      </c>
      <c r="B1231" s="222" t="s">
        <v>470</v>
      </c>
      <c r="H1231" s="222" t="s">
        <v>164</v>
      </c>
      <c r="K1231" s="222" t="s">
        <v>164</v>
      </c>
      <c r="L1231" s="222" t="s">
        <v>165</v>
      </c>
      <c r="N1231" s="222" t="s">
        <v>166</v>
      </c>
      <c r="S1231" s="222" t="s">
        <v>165</v>
      </c>
      <c r="T1231" s="222" t="s">
        <v>165</v>
      </c>
      <c r="U1231" s="222" t="s">
        <v>165</v>
      </c>
      <c r="V1231" s="222" t="s">
        <v>165</v>
      </c>
      <c r="W1231" s="222" t="s">
        <v>165</v>
      </c>
      <c r="X1231" s="222" t="s">
        <v>165</v>
      </c>
      <c r="AS1231" s="222" t="s">
        <v>3454</v>
      </c>
      <c r="AT1231" s="222">
        <v>423999</v>
      </c>
    </row>
    <row r="1232" spans="1:46">
      <c r="A1232" s="222">
        <v>424002</v>
      </c>
      <c r="B1232" s="222" t="s">
        <v>470</v>
      </c>
      <c r="D1232" s="222" t="s">
        <v>165</v>
      </c>
      <c r="G1232" s="222" t="s">
        <v>165</v>
      </c>
      <c r="J1232" s="222" t="s">
        <v>165</v>
      </c>
      <c r="N1232" s="222" t="s">
        <v>165</v>
      </c>
      <c r="O1232" s="222" t="s">
        <v>166</v>
      </c>
      <c r="P1232" s="222" t="s">
        <v>165</v>
      </c>
      <c r="Q1232" s="222" t="s">
        <v>165</v>
      </c>
      <c r="R1232" s="222" t="s">
        <v>165</v>
      </c>
      <c r="S1232" s="222" t="s">
        <v>166</v>
      </c>
      <c r="T1232" s="222" t="s">
        <v>165</v>
      </c>
      <c r="U1232" s="222" t="s">
        <v>165</v>
      </c>
      <c r="V1232" s="222" t="s">
        <v>165</v>
      </c>
      <c r="W1232" s="222" t="s">
        <v>165</v>
      </c>
      <c r="X1232" s="222" t="s">
        <v>165</v>
      </c>
      <c r="AS1232" s="222" t="s">
        <v>3454</v>
      </c>
      <c r="AT1232" s="222">
        <v>424002</v>
      </c>
    </row>
    <row r="1233" spans="1:46">
      <c r="A1233" s="222">
        <v>424003</v>
      </c>
      <c r="B1233" s="222" t="s">
        <v>470</v>
      </c>
      <c r="C1233" s="222" t="s">
        <v>164</v>
      </c>
      <c r="I1233" s="222" t="s">
        <v>165</v>
      </c>
      <c r="J1233" s="222" t="s">
        <v>164</v>
      </c>
      <c r="L1233" s="222" t="s">
        <v>166</v>
      </c>
      <c r="N1233" s="222" t="s">
        <v>166</v>
      </c>
      <c r="O1233" s="222" t="s">
        <v>166</v>
      </c>
      <c r="P1233" s="222" t="s">
        <v>166</v>
      </c>
      <c r="Q1233" s="222" t="s">
        <v>166</v>
      </c>
      <c r="R1233" s="222" t="s">
        <v>166</v>
      </c>
      <c r="S1233" s="222" t="s">
        <v>166</v>
      </c>
      <c r="T1233" s="222" t="s">
        <v>165</v>
      </c>
      <c r="U1233" s="222" t="s">
        <v>165</v>
      </c>
      <c r="V1233" s="222" t="s">
        <v>165</v>
      </c>
      <c r="W1233" s="222" t="s">
        <v>165</v>
      </c>
      <c r="X1233" s="222" t="s">
        <v>165</v>
      </c>
      <c r="AS1233" s="222" t="s">
        <v>3454</v>
      </c>
      <c r="AT1233" s="222">
        <v>424003</v>
      </c>
    </row>
    <row r="1234" spans="1:46">
      <c r="A1234" s="222">
        <v>424007</v>
      </c>
      <c r="B1234" s="222" t="s">
        <v>470</v>
      </c>
      <c r="H1234" s="222" t="s">
        <v>166</v>
      </c>
      <c r="K1234" s="222" t="s">
        <v>164</v>
      </c>
      <c r="L1234" s="222" t="s">
        <v>165</v>
      </c>
      <c r="O1234" s="222" t="s">
        <v>166</v>
      </c>
      <c r="R1234" s="222" t="s">
        <v>165</v>
      </c>
      <c r="S1234" s="222" t="s">
        <v>165</v>
      </c>
      <c r="T1234" s="222" t="s">
        <v>165</v>
      </c>
      <c r="U1234" s="222" t="s">
        <v>165</v>
      </c>
      <c r="V1234" s="222" t="s">
        <v>165</v>
      </c>
      <c r="W1234" s="222" t="s">
        <v>165</v>
      </c>
      <c r="X1234" s="222" t="s">
        <v>165</v>
      </c>
      <c r="AS1234" s="222" t="s">
        <v>3454</v>
      </c>
      <c r="AT1234" s="222">
        <v>424007</v>
      </c>
    </row>
    <row r="1235" spans="1:46">
      <c r="A1235" s="222">
        <v>424009</v>
      </c>
      <c r="B1235" s="222" t="s">
        <v>361</v>
      </c>
      <c r="H1235" s="222" t="s">
        <v>165</v>
      </c>
      <c r="K1235" s="222" t="s">
        <v>166</v>
      </c>
      <c r="L1235" s="222" t="s">
        <v>165</v>
      </c>
      <c r="M1235" s="222" t="s">
        <v>166</v>
      </c>
      <c r="N1235" s="222" t="s">
        <v>165</v>
      </c>
      <c r="O1235" s="222" t="s">
        <v>165</v>
      </c>
      <c r="P1235" s="222" t="s">
        <v>165</v>
      </c>
      <c r="Q1235" s="222" t="s">
        <v>165</v>
      </c>
      <c r="R1235" s="222" t="s">
        <v>165</v>
      </c>
      <c r="S1235" s="222" t="s">
        <v>165</v>
      </c>
      <c r="AS1235" s="222" t="s">
        <v>3454</v>
      </c>
      <c r="AT1235" s="222">
        <v>424009</v>
      </c>
    </row>
    <row r="1236" spans="1:46">
      <c r="A1236" s="222">
        <v>424010</v>
      </c>
      <c r="B1236" s="222" t="s">
        <v>470</v>
      </c>
      <c r="F1236" s="222" t="s">
        <v>164</v>
      </c>
      <c r="H1236" s="222" t="s">
        <v>166</v>
      </c>
      <c r="K1236" s="222" t="s">
        <v>166</v>
      </c>
      <c r="L1236" s="222" t="s">
        <v>166</v>
      </c>
      <c r="O1236" s="222" t="s">
        <v>166</v>
      </c>
      <c r="Q1236" s="222" t="s">
        <v>165</v>
      </c>
      <c r="R1236" s="222" t="s">
        <v>165</v>
      </c>
      <c r="S1236" s="222" t="s">
        <v>165</v>
      </c>
      <c r="T1236" s="222" t="s">
        <v>165</v>
      </c>
      <c r="U1236" s="222" t="s">
        <v>165</v>
      </c>
      <c r="V1236" s="222" t="s">
        <v>165</v>
      </c>
      <c r="W1236" s="222" t="s">
        <v>165</v>
      </c>
      <c r="X1236" s="222" t="s">
        <v>165</v>
      </c>
      <c r="AS1236" s="222" t="s">
        <v>3454</v>
      </c>
      <c r="AT1236" s="222">
        <v>424010</v>
      </c>
    </row>
    <row r="1237" spans="1:46">
      <c r="A1237" s="222">
        <v>424011</v>
      </c>
      <c r="B1237" s="222" t="s">
        <v>470</v>
      </c>
      <c r="E1237" s="222" t="s">
        <v>164</v>
      </c>
      <c r="H1237" s="222" t="s">
        <v>164</v>
      </c>
      <c r="J1237" s="222" t="s">
        <v>164</v>
      </c>
      <c r="K1237" s="222" t="s">
        <v>164</v>
      </c>
      <c r="O1237" s="222" t="s">
        <v>166</v>
      </c>
      <c r="R1237" s="222" t="s">
        <v>165</v>
      </c>
      <c r="S1237" s="222" t="s">
        <v>165</v>
      </c>
      <c r="U1237" s="222" t="s">
        <v>165</v>
      </c>
      <c r="W1237" s="222" t="s">
        <v>165</v>
      </c>
      <c r="AS1237" s="222" t="s">
        <v>3454</v>
      </c>
      <c r="AT1237" s="222">
        <v>424011</v>
      </c>
    </row>
    <row r="1238" spans="1:46">
      <c r="A1238" s="222">
        <v>424022</v>
      </c>
      <c r="B1238" s="222" t="s">
        <v>470</v>
      </c>
      <c r="H1238" s="222" t="s">
        <v>166</v>
      </c>
      <c r="L1238" s="222" t="s">
        <v>165</v>
      </c>
      <c r="R1238" s="222" t="s">
        <v>165</v>
      </c>
      <c r="T1238" s="222" t="s">
        <v>166</v>
      </c>
      <c r="X1238" s="222" t="s">
        <v>166</v>
      </c>
      <c r="AS1238" s="222" t="s">
        <v>3454</v>
      </c>
      <c r="AT1238" s="222">
        <v>424022</v>
      </c>
    </row>
    <row r="1239" spans="1:46">
      <c r="A1239" s="222">
        <v>424027</v>
      </c>
      <c r="B1239" s="222" t="s">
        <v>361</v>
      </c>
      <c r="C1239" s="222" t="s">
        <v>164</v>
      </c>
      <c r="I1239" s="222" t="s">
        <v>164</v>
      </c>
      <c r="N1239" s="222" t="s">
        <v>165</v>
      </c>
      <c r="O1239" s="222" t="s">
        <v>165</v>
      </c>
      <c r="P1239" s="222" t="s">
        <v>165</v>
      </c>
      <c r="Q1239" s="222" t="s">
        <v>165</v>
      </c>
      <c r="R1239" s="222" t="s">
        <v>165</v>
      </c>
      <c r="S1239" s="222" t="s">
        <v>165</v>
      </c>
      <c r="AS1239" s="222" t="s">
        <v>3454</v>
      </c>
      <c r="AT1239" s="222">
        <v>424027</v>
      </c>
    </row>
    <row r="1240" spans="1:46">
      <c r="A1240" s="222">
        <v>424029</v>
      </c>
      <c r="B1240" s="222" t="s">
        <v>361</v>
      </c>
      <c r="E1240" s="222" t="s">
        <v>164</v>
      </c>
      <c r="H1240" s="222" t="s">
        <v>166</v>
      </c>
      <c r="K1240" s="222" t="s">
        <v>164</v>
      </c>
      <c r="L1240" s="222" t="s">
        <v>165</v>
      </c>
      <c r="N1240" s="222" t="s">
        <v>165</v>
      </c>
      <c r="O1240" s="222" t="s">
        <v>165</v>
      </c>
      <c r="P1240" s="222" t="s">
        <v>165</v>
      </c>
      <c r="Q1240" s="222" t="s">
        <v>165</v>
      </c>
      <c r="R1240" s="222" t="s">
        <v>165</v>
      </c>
      <c r="S1240" s="222" t="s">
        <v>165</v>
      </c>
      <c r="AS1240" s="222" t="s">
        <v>3454</v>
      </c>
      <c r="AT1240" s="222">
        <v>424029</v>
      </c>
    </row>
    <row r="1241" spans="1:46">
      <c r="A1241" s="222">
        <v>424039</v>
      </c>
      <c r="B1241" s="222" t="s">
        <v>470</v>
      </c>
      <c r="H1241" s="222" t="s">
        <v>164</v>
      </c>
      <c r="J1241" s="222" t="s">
        <v>166</v>
      </c>
      <c r="K1241" s="222" t="s">
        <v>164</v>
      </c>
      <c r="N1241" s="222" t="s">
        <v>166</v>
      </c>
      <c r="O1241" s="222" t="s">
        <v>164</v>
      </c>
      <c r="P1241" s="222" t="s">
        <v>165</v>
      </c>
      <c r="Q1241" s="222" t="s">
        <v>165</v>
      </c>
      <c r="R1241" s="222" t="s">
        <v>165</v>
      </c>
      <c r="S1241" s="222" t="s">
        <v>165</v>
      </c>
      <c r="T1241" s="222" t="s">
        <v>165</v>
      </c>
      <c r="U1241" s="222" t="s">
        <v>165</v>
      </c>
      <c r="V1241" s="222" t="s">
        <v>165</v>
      </c>
      <c r="W1241" s="222" t="s">
        <v>165</v>
      </c>
      <c r="X1241" s="222" t="s">
        <v>165</v>
      </c>
      <c r="AS1241" s="222" t="s">
        <v>3454</v>
      </c>
      <c r="AT1241" s="222">
        <v>424039</v>
      </c>
    </row>
    <row r="1242" spans="1:46">
      <c r="A1242" s="222">
        <v>424040</v>
      </c>
      <c r="B1242" s="222" t="s">
        <v>470</v>
      </c>
      <c r="E1242" s="222" t="s">
        <v>164</v>
      </c>
      <c r="H1242" s="222" t="s">
        <v>164</v>
      </c>
      <c r="K1242" s="222" t="s">
        <v>166</v>
      </c>
      <c r="N1242" s="222" t="s">
        <v>165</v>
      </c>
      <c r="O1242" s="222" t="s">
        <v>165</v>
      </c>
      <c r="R1242" s="222" t="s">
        <v>165</v>
      </c>
      <c r="S1242" s="222" t="s">
        <v>165</v>
      </c>
      <c r="T1242" s="222" t="s">
        <v>165</v>
      </c>
      <c r="U1242" s="222" t="s">
        <v>165</v>
      </c>
      <c r="W1242" s="222" t="s">
        <v>165</v>
      </c>
      <c r="AS1242" s="222" t="s">
        <v>3454</v>
      </c>
      <c r="AT1242" s="222">
        <v>424040</v>
      </c>
    </row>
    <row r="1243" spans="1:46">
      <c r="A1243" s="222">
        <v>424041</v>
      </c>
      <c r="B1243" s="222" t="s">
        <v>470</v>
      </c>
      <c r="H1243" s="222" t="s">
        <v>165</v>
      </c>
      <c r="J1243" s="222" t="s">
        <v>165</v>
      </c>
      <c r="L1243" s="222" t="s">
        <v>165</v>
      </c>
      <c r="M1243" s="222" t="s">
        <v>164</v>
      </c>
      <c r="R1243" s="222" t="s">
        <v>165</v>
      </c>
      <c r="S1243" s="222" t="s">
        <v>165</v>
      </c>
      <c r="T1243" s="222" t="s">
        <v>165</v>
      </c>
      <c r="U1243" s="222" t="s">
        <v>165</v>
      </c>
      <c r="V1243" s="222" t="s">
        <v>165</v>
      </c>
      <c r="W1243" s="222" t="s">
        <v>165</v>
      </c>
      <c r="X1243" s="222" t="s">
        <v>165</v>
      </c>
      <c r="AS1243" s="222" t="s">
        <v>3454</v>
      </c>
      <c r="AT1243" s="222">
        <v>424041</v>
      </c>
    </row>
    <row r="1244" spans="1:46">
      <c r="A1244" s="222">
        <v>424042</v>
      </c>
      <c r="B1244" s="222" t="s">
        <v>470</v>
      </c>
      <c r="J1244" s="222" t="s">
        <v>166</v>
      </c>
      <c r="L1244" s="222" t="s">
        <v>165</v>
      </c>
      <c r="N1244" s="222" t="s">
        <v>165</v>
      </c>
      <c r="O1244" s="222" t="s">
        <v>165</v>
      </c>
      <c r="R1244" s="222" t="s">
        <v>165</v>
      </c>
      <c r="S1244" s="222" t="s">
        <v>165</v>
      </c>
      <c r="T1244" s="222" t="s">
        <v>165</v>
      </c>
      <c r="U1244" s="222" t="s">
        <v>165</v>
      </c>
      <c r="W1244" s="222" t="s">
        <v>165</v>
      </c>
      <c r="AS1244" s="222" t="s">
        <v>3454</v>
      </c>
      <c r="AT1244" s="222">
        <v>424042</v>
      </c>
    </row>
    <row r="1245" spans="1:46">
      <c r="A1245" s="222">
        <v>424043</v>
      </c>
      <c r="B1245" s="222" t="s">
        <v>470</v>
      </c>
      <c r="G1245" s="222" t="s">
        <v>165</v>
      </c>
      <c r="K1245" s="222" t="s">
        <v>165</v>
      </c>
      <c r="L1245" s="222" t="s">
        <v>165</v>
      </c>
      <c r="N1245" s="222" t="s">
        <v>165</v>
      </c>
      <c r="O1245" s="222" t="s">
        <v>165</v>
      </c>
      <c r="P1245" s="222" t="s">
        <v>165</v>
      </c>
      <c r="Q1245" s="222" t="s">
        <v>165</v>
      </c>
      <c r="R1245" s="222" t="s">
        <v>165</v>
      </c>
      <c r="S1245" s="222" t="s">
        <v>165</v>
      </c>
      <c r="T1245" s="222" t="s">
        <v>165</v>
      </c>
      <c r="U1245" s="222" t="s">
        <v>165</v>
      </c>
      <c r="V1245" s="222" t="s">
        <v>165</v>
      </c>
      <c r="W1245" s="222" t="s">
        <v>165</v>
      </c>
      <c r="X1245" s="222" t="s">
        <v>165</v>
      </c>
      <c r="AS1245" s="222" t="s">
        <v>3454</v>
      </c>
      <c r="AT1245" s="222">
        <v>424043</v>
      </c>
    </row>
    <row r="1246" spans="1:46">
      <c r="A1246" s="222">
        <v>424045</v>
      </c>
      <c r="B1246" s="222" t="s">
        <v>470</v>
      </c>
      <c r="G1246" s="222" t="s">
        <v>166</v>
      </c>
      <c r="L1246" s="222" t="s">
        <v>165</v>
      </c>
      <c r="P1246" s="222" t="s">
        <v>165</v>
      </c>
      <c r="Q1246" s="222" t="s">
        <v>165</v>
      </c>
      <c r="R1246" s="222" t="s">
        <v>165</v>
      </c>
      <c r="S1246" s="222" t="s">
        <v>165</v>
      </c>
      <c r="T1246" s="222" t="s">
        <v>165</v>
      </c>
      <c r="U1246" s="222" t="s">
        <v>165</v>
      </c>
      <c r="V1246" s="222" t="s">
        <v>165</v>
      </c>
      <c r="W1246" s="222" t="s">
        <v>165</v>
      </c>
      <c r="X1246" s="222" t="s">
        <v>165</v>
      </c>
      <c r="AS1246" s="222" t="s">
        <v>3454</v>
      </c>
      <c r="AT1246" s="222">
        <v>424045</v>
      </c>
    </row>
    <row r="1247" spans="1:46">
      <c r="A1247" s="222">
        <v>424046</v>
      </c>
      <c r="B1247" s="222" t="s">
        <v>470</v>
      </c>
      <c r="I1247" s="222" t="s">
        <v>164</v>
      </c>
      <c r="K1247" s="222" t="s">
        <v>164</v>
      </c>
      <c r="L1247" s="222" t="s">
        <v>164</v>
      </c>
      <c r="M1247" s="222" t="s">
        <v>164</v>
      </c>
      <c r="N1247" s="222" t="s">
        <v>166</v>
      </c>
      <c r="O1247" s="222" t="s">
        <v>166</v>
      </c>
      <c r="P1247" s="222" t="s">
        <v>166</v>
      </c>
      <c r="Q1247" s="222" t="s">
        <v>166</v>
      </c>
      <c r="R1247" s="222" t="s">
        <v>166</v>
      </c>
      <c r="S1247" s="222" t="s">
        <v>166</v>
      </c>
      <c r="T1247" s="222" t="s">
        <v>165</v>
      </c>
      <c r="U1247" s="222" t="s">
        <v>165</v>
      </c>
      <c r="V1247" s="222" t="s">
        <v>165</v>
      </c>
      <c r="W1247" s="222" t="s">
        <v>165</v>
      </c>
      <c r="X1247" s="222" t="s">
        <v>165</v>
      </c>
      <c r="AS1247" s="222" t="s">
        <v>3454</v>
      </c>
      <c r="AT1247" s="222">
        <v>424046</v>
      </c>
    </row>
    <row r="1248" spans="1:46">
      <c r="A1248" s="222">
        <v>424049</v>
      </c>
      <c r="B1248" s="222" t="s">
        <v>470</v>
      </c>
      <c r="I1248" s="222" t="s">
        <v>166</v>
      </c>
      <c r="N1248" s="222" t="s">
        <v>166</v>
      </c>
      <c r="O1248" s="222" t="s">
        <v>166</v>
      </c>
      <c r="P1248" s="222" t="s">
        <v>165</v>
      </c>
      <c r="Q1248" s="222" t="s">
        <v>165</v>
      </c>
      <c r="R1248" s="222" t="s">
        <v>165</v>
      </c>
      <c r="T1248" s="222" t="s">
        <v>165</v>
      </c>
      <c r="U1248" s="222" t="s">
        <v>165</v>
      </c>
      <c r="V1248" s="222" t="s">
        <v>165</v>
      </c>
      <c r="W1248" s="222" t="s">
        <v>165</v>
      </c>
      <c r="X1248" s="222" t="s">
        <v>165</v>
      </c>
      <c r="AS1248" s="222" t="s">
        <v>3454</v>
      </c>
      <c r="AT1248" s="222">
        <v>424049</v>
      </c>
    </row>
    <row r="1249" spans="1:46">
      <c r="A1249" s="222">
        <v>424051</v>
      </c>
      <c r="B1249" s="222" t="s">
        <v>470</v>
      </c>
      <c r="E1249" s="222" t="s">
        <v>164</v>
      </c>
      <c r="K1249" s="222" t="s">
        <v>165</v>
      </c>
      <c r="N1249" s="222" t="s">
        <v>166</v>
      </c>
      <c r="O1249" s="222" t="s">
        <v>166</v>
      </c>
      <c r="P1249" s="222" t="s">
        <v>166</v>
      </c>
      <c r="T1249" s="222" t="s">
        <v>165</v>
      </c>
      <c r="U1249" s="222" t="s">
        <v>165</v>
      </c>
      <c r="V1249" s="222" t="s">
        <v>165</v>
      </c>
      <c r="W1249" s="222" t="s">
        <v>165</v>
      </c>
      <c r="X1249" s="222" t="s">
        <v>165</v>
      </c>
      <c r="AS1249" s="222" t="s">
        <v>3454</v>
      </c>
      <c r="AT1249" s="222">
        <v>424051</v>
      </c>
    </row>
    <row r="1250" spans="1:46">
      <c r="A1250" s="222">
        <v>424053</v>
      </c>
      <c r="B1250" s="222" t="s">
        <v>470</v>
      </c>
      <c r="J1250" s="222" t="s">
        <v>164</v>
      </c>
      <c r="L1250" s="222" t="s">
        <v>164</v>
      </c>
      <c r="N1250" s="222" t="s">
        <v>166</v>
      </c>
      <c r="P1250" s="222" t="s">
        <v>166</v>
      </c>
      <c r="Q1250" s="222" t="s">
        <v>166</v>
      </c>
      <c r="R1250" s="222" t="s">
        <v>165</v>
      </c>
      <c r="T1250" s="222" t="s">
        <v>165</v>
      </c>
      <c r="U1250" s="222" t="s">
        <v>165</v>
      </c>
      <c r="V1250" s="222" t="s">
        <v>165</v>
      </c>
      <c r="W1250" s="222" t="s">
        <v>165</v>
      </c>
      <c r="X1250" s="222" t="s">
        <v>165</v>
      </c>
      <c r="AS1250" s="222" t="s">
        <v>3454</v>
      </c>
      <c r="AT1250" s="222">
        <v>424053</v>
      </c>
    </row>
    <row r="1251" spans="1:46">
      <c r="A1251" s="222">
        <v>424054</v>
      </c>
      <c r="B1251" s="222" t="s">
        <v>361</v>
      </c>
      <c r="E1251" s="222" t="s">
        <v>164</v>
      </c>
      <c r="K1251" s="222" t="s">
        <v>166</v>
      </c>
      <c r="L1251" s="222" t="s">
        <v>165</v>
      </c>
      <c r="M1251" s="222" t="s">
        <v>165</v>
      </c>
      <c r="N1251" s="222" t="s">
        <v>165</v>
      </c>
      <c r="O1251" s="222" t="s">
        <v>165</v>
      </c>
      <c r="P1251" s="222" t="s">
        <v>165</v>
      </c>
      <c r="Q1251" s="222" t="s">
        <v>165</v>
      </c>
      <c r="R1251" s="222" t="s">
        <v>165</v>
      </c>
      <c r="S1251" s="222" t="s">
        <v>165</v>
      </c>
      <c r="AS1251" s="222" t="s">
        <v>3454</v>
      </c>
      <c r="AT1251" s="222">
        <v>424054</v>
      </c>
    </row>
    <row r="1252" spans="1:46">
      <c r="A1252" s="222">
        <v>424062</v>
      </c>
      <c r="B1252" s="222" t="s">
        <v>470</v>
      </c>
      <c r="N1252" s="222" t="s">
        <v>165</v>
      </c>
      <c r="P1252" s="222" t="s">
        <v>166</v>
      </c>
      <c r="Q1252" s="222" t="s">
        <v>165</v>
      </c>
      <c r="T1252" s="222" t="s">
        <v>165</v>
      </c>
      <c r="U1252" s="222" t="s">
        <v>165</v>
      </c>
      <c r="W1252" s="222" t="s">
        <v>166</v>
      </c>
      <c r="AS1252" s="222" t="s">
        <v>3454</v>
      </c>
      <c r="AT1252" s="222">
        <v>424062</v>
      </c>
    </row>
    <row r="1253" spans="1:46">
      <c r="A1253" s="222">
        <v>424064</v>
      </c>
      <c r="B1253" s="222" t="s">
        <v>470</v>
      </c>
      <c r="H1253" s="222" t="s">
        <v>166</v>
      </c>
      <c r="K1253" s="222" t="s">
        <v>164</v>
      </c>
      <c r="N1253" s="222" t="s">
        <v>166</v>
      </c>
      <c r="P1253" s="222" t="s">
        <v>165</v>
      </c>
      <c r="W1253" s="222" t="s">
        <v>165</v>
      </c>
      <c r="AS1253" s="222" t="s">
        <v>3454</v>
      </c>
      <c r="AT1253" s="222">
        <v>424064</v>
      </c>
    </row>
    <row r="1254" spans="1:46">
      <c r="A1254" s="222">
        <v>424065</v>
      </c>
      <c r="B1254" s="222" t="s">
        <v>470</v>
      </c>
      <c r="N1254" s="222" t="s">
        <v>166</v>
      </c>
      <c r="Q1254" s="222" t="s">
        <v>166</v>
      </c>
      <c r="R1254" s="222" t="s">
        <v>165</v>
      </c>
      <c r="S1254" s="222" t="s">
        <v>165</v>
      </c>
      <c r="T1254" s="222" t="s">
        <v>165</v>
      </c>
      <c r="U1254" s="222" t="s">
        <v>165</v>
      </c>
      <c r="V1254" s="222" t="s">
        <v>165</v>
      </c>
      <c r="W1254" s="222" t="s">
        <v>165</v>
      </c>
      <c r="X1254" s="222" t="s">
        <v>165</v>
      </c>
      <c r="AS1254" s="222" t="s">
        <v>3454</v>
      </c>
      <c r="AT1254" s="222">
        <v>424065</v>
      </c>
    </row>
    <row r="1255" spans="1:46">
      <c r="A1255" s="222">
        <v>424067</v>
      </c>
      <c r="B1255" s="222" t="s">
        <v>470</v>
      </c>
      <c r="K1255" s="222" t="s">
        <v>165</v>
      </c>
      <c r="T1255" s="222" t="s">
        <v>165</v>
      </c>
      <c r="U1255" s="222" t="s">
        <v>165</v>
      </c>
      <c r="V1255" s="222" t="s">
        <v>165</v>
      </c>
      <c r="W1255" s="222" t="s">
        <v>165</v>
      </c>
      <c r="X1255" s="222" t="s">
        <v>165</v>
      </c>
      <c r="AS1255" s="222" t="s">
        <v>3453</v>
      </c>
      <c r="AT1255" s="222">
        <v>424067</v>
      </c>
    </row>
    <row r="1256" spans="1:46">
      <c r="A1256" s="222">
        <v>424070</v>
      </c>
      <c r="B1256" s="222" t="s">
        <v>470</v>
      </c>
      <c r="K1256" s="222" t="s">
        <v>164</v>
      </c>
      <c r="L1256" s="222" t="s">
        <v>165</v>
      </c>
      <c r="N1256" s="222" t="s">
        <v>165</v>
      </c>
      <c r="R1256" s="222" t="s">
        <v>165</v>
      </c>
      <c r="S1256" s="222" t="s">
        <v>165</v>
      </c>
      <c r="T1256" s="222" t="s">
        <v>165</v>
      </c>
      <c r="U1256" s="222" t="s">
        <v>165</v>
      </c>
      <c r="W1256" s="222" t="s">
        <v>165</v>
      </c>
      <c r="AS1256" s="222" t="s">
        <v>3454</v>
      </c>
      <c r="AT1256" s="222">
        <v>424070</v>
      </c>
    </row>
    <row r="1257" spans="1:46">
      <c r="A1257" s="222">
        <v>424072</v>
      </c>
      <c r="B1257" s="222" t="s">
        <v>470</v>
      </c>
      <c r="E1257" s="222" t="s">
        <v>164</v>
      </c>
      <c r="H1257" s="222" t="s">
        <v>164</v>
      </c>
      <c r="N1257" s="222" t="s">
        <v>164</v>
      </c>
      <c r="O1257" s="222" t="s">
        <v>164</v>
      </c>
      <c r="S1257" s="222" t="s">
        <v>164</v>
      </c>
      <c r="T1257" s="222" t="s">
        <v>166</v>
      </c>
      <c r="W1257" s="222" t="s">
        <v>166</v>
      </c>
      <c r="AS1257" s="222" t="s">
        <v>3454</v>
      </c>
      <c r="AT1257" s="222">
        <v>424072</v>
      </c>
    </row>
    <row r="1258" spans="1:46">
      <c r="A1258" s="222">
        <v>424073</v>
      </c>
      <c r="B1258" s="222" t="s">
        <v>470</v>
      </c>
      <c r="F1258" s="222" t="s">
        <v>164</v>
      </c>
      <c r="O1258" s="222" t="s">
        <v>164</v>
      </c>
      <c r="Q1258" s="222" t="s">
        <v>165</v>
      </c>
      <c r="T1258" s="222" t="s">
        <v>164</v>
      </c>
      <c r="U1258" s="222" t="s">
        <v>164</v>
      </c>
      <c r="V1258" s="222" t="s">
        <v>165</v>
      </c>
      <c r="AS1258" s="222" t="s">
        <v>3454</v>
      </c>
      <c r="AT1258" s="222">
        <v>424073</v>
      </c>
    </row>
    <row r="1259" spans="1:46">
      <c r="A1259" s="222">
        <v>424074</v>
      </c>
      <c r="B1259" s="222" t="s">
        <v>470</v>
      </c>
      <c r="N1259" s="222" t="s">
        <v>165</v>
      </c>
      <c r="P1259" s="222" t="s">
        <v>165</v>
      </c>
      <c r="Q1259" s="222" t="s">
        <v>165</v>
      </c>
      <c r="R1259" s="222" t="s">
        <v>165</v>
      </c>
      <c r="S1259" s="222" t="s">
        <v>165</v>
      </c>
      <c r="T1259" s="222" t="s">
        <v>165</v>
      </c>
      <c r="U1259" s="222" t="s">
        <v>165</v>
      </c>
      <c r="V1259" s="222" t="s">
        <v>165</v>
      </c>
      <c r="W1259" s="222" t="s">
        <v>165</v>
      </c>
      <c r="X1259" s="222" t="s">
        <v>165</v>
      </c>
      <c r="AS1259" s="222" t="s">
        <v>3454</v>
      </c>
      <c r="AT1259" s="222">
        <v>424074</v>
      </c>
    </row>
    <row r="1260" spans="1:46">
      <c r="A1260" s="222">
        <v>424077</v>
      </c>
      <c r="B1260" s="222" t="s">
        <v>470</v>
      </c>
      <c r="K1260" s="222" t="s">
        <v>164</v>
      </c>
      <c r="L1260" s="222" t="s">
        <v>166</v>
      </c>
      <c r="P1260" s="222" t="s">
        <v>165</v>
      </c>
      <c r="R1260" s="222" t="s">
        <v>165</v>
      </c>
      <c r="V1260" s="222" t="s">
        <v>165</v>
      </c>
      <c r="AS1260" s="222" t="s">
        <v>3454</v>
      </c>
      <c r="AT1260" s="222">
        <v>424077</v>
      </c>
    </row>
    <row r="1261" spans="1:46">
      <c r="A1261" s="222">
        <v>424079</v>
      </c>
      <c r="B1261" s="222" t="s">
        <v>470</v>
      </c>
      <c r="F1261" s="222" t="s">
        <v>164</v>
      </c>
      <c r="H1261" s="222" t="s">
        <v>166</v>
      </c>
      <c r="S1261" s="222" t="s">
        <v>165</v>
      </c>
      <c r="T1261" s="222" t="s">
        <v>165</v>
      </c>
      <c r="U1261" s="222" t="s">
        <v>165</v>
      </c>
      <c r="W1261" s="222" t="s">
        <v>165</v>
      </c>
      <c r="AS1261" s="222" t="s">
        <v>3454</v>
      </c>
      <c r="AT1261" s="222">
        <v>424079</v>
      </c>
    </row>
    <row r="1262" spans="1:46">
      <c r="A1262" s="222">
        <v>424080</v>
      </c>
      <c r="B1262" s="222" t="s">
        <v>361</v>
      </c>
      <c r="E1262" s="222" t="s">
        <v>164</v>
      </c>
      <c r="H1262" s="222" t="s">
        <v>164</v>
      </c>
      <c r="K1262" s="222" t="s">
        <v>164</v>
      </c>
      <c r="L1262" s="222" t="s">
        <v>164</v>
      </c>
      <c r="N1262" s="222" t="s">
        <v>165</v>
      </c>
      <c r="O1262" s="222" t="s">
        <v>165</v>
      </c>
      <c r="P1262" s="222" t="s">
        <v>165</v>
      </c>
      <c r="Q1262" s="222" t="s">
        <v>165</v>
      </c>
      <c r="R1262" s="222" t="s">
        <v>165</v>
      </c>
      <c r="S1262" s="222" t="s">
        <v>165</v>
      </c>
      <c r="AS1262" s="222" t="s">
        <v>3454</v>
      </c>
      <c r="AT1262" s="222">
        <v>424080</v>
      </c>
    </row>
    <row r="1263" spans="1:46">
      <c r="A1263" s="222">
        <v>424081</v>
      </c>
      <c r="B1263" s="222" t="s">
        <v>470</v>
      </c>
      <c r="I1263" s="222" t="s">
        <v>164</v>
      </c>
      <c r="K1263" s="222" t="s">
        <v>166</v>
      </c>
      <c r="L1263" s="222" t="s">
        <v>166</v>
      </c>
      <c r="N1263" s="222" t="s">
        <v>165</v>
      </c>
      <c r="O1263" s="222" t="s">
        <v>166</v>
      </c>
      <c r="P1263" s="222" t="s">
        <v>165</v>
      </c>
      <c r="Q1263" s="222" t="s">
        <v>165</v>
      </c>
      <c r="R1263" s="222" t="s">
        <v>165</v>
      </c>
      <c r="T1263" s="222" t="s">
        <v>165</v>
      </c>
      <c r="U1263" s="222" t="s">
        <v>165</v>
      </c>
      <c r="V1263" s="222" t="s">
        <v>165</v>
      </c>
      <c r="W1263" s="222" t="s">
        <v>165</v>
      </c>
      <c r="X1263" s="222" t="s">
        <v>165</v>
      </c>
      <c r="AS1263" s="222" t="s">
        <v>3454</v>
      </c>
      <c r="AT1263" s="222">
        <v>424081</v>
      </c>
    </row>
    <row r="1264" spans="1:46">
      <c r="A1264" s="222">
        <v>424082</v>
      </c>
      <c r="B1264" s="222" t="s">
        <v>470</v>
      </c>
      <c r="E1264" s="222" t="s">
        <v>164</v>
      </c>
      <c r="I1264" s="222" t="s">
        <v>164</v>
      </c>
      <c r="K1264" s="222" t="s">
        <v>166</v>
      </c>
      <c r="L1264" s="222" t="s">
        <v>165</v>
      </c>
      <c r="N1264" s="222" t="s">
        <v>166</v>
      </c>
      <c r="O1264" s="222" t="s">
        <v>165</v>
      </c>
      <c r="P1264" s="222" t="s">
        <v>166</v>
      </c>
      <c r="Q1264" s="222" t="s">
        <v>165</v>
      </c>
      <c r="R1264" s="222" t="s">
        <v>165</v>
      </c>
      <c r="S1264" s="222" t="s">
        <v>165</v>
      </c>
      <c r="T1264" s="222" t="s">
        <v>165</v>
      </c>
      <c r="U1264" s="222" t="s">
        <v>165</v>
      </c>
      <c r="V1264" s="222" t="s">
        <v>165</v>
      </c>
      <c r="W1264" s="222" t="s">
        <v>165</v>
      </c>
      <c r="X1264" s="222" t="s">
        <v>165</v>
      </c>
      <c r="AS1264" s="222" t="s">
        <v>3454</v>
      </c>
      <c r="AT1264" s="222">
        <v>424082</v>
      </c>
    </row>
    <row r="1265" spans="1:46">
      <c r="A1265" s="222">
        <v>424084</v>
      </c>
      <c r="B1265" s="222" t="s">
        <v>361</v>
      </c>
      <c r="C1265" s="222" t="s">
        <v>166</v>
      </c>
      <c r="E1265" s="222" t="s">
        <v>164</v>
      </c>
      <c r="K1265" s="222" t="s">
        <v>166</v>
      </c>
      <c r="L1265" s="222" t="s">
        <v>165</v>
      </c>
      <c r="N1265" s="222" t="s">
        <v>165</v>
      </c>
      <c r="O1265" s="222" t="s">
        <v>165</v>
      </c>
      <c r="P1265" s="222" t="s">
        <v>165</v>
      </c>
      <c r="Q1265" s="222" t="s">
        <v>165</v>
      </c>
      <c r="R1265" s="222" t="s">
        <v>165</v>
      </c>
      <c r="S1265" s="222" t="s">
        <v>165</v>
      </c>
      <c r="AS1265" s="222" t="s">
        <v>3454</v>
      </c>
      <c r="AT1265" s="222">
        <v>424084</v>
      </c>
    </row>
    <row r="1266" spans="1:46">
      <c r="A1266" s="222">
        <v>424089</v>
      </c>
      <c r="B1266" s="222" t="s">
        <v>470</v>
      </c>
      <c r="L1266" s="222" t="s">
        <v>165</v>
      </c>
      <c r="R1266" s="222" t="s">
        <v>165</v>
      </c>
      <c r="T1266" s="222" t="s">
        <v>165</v>
      </c>
      <c r="U1266" s="222" t="s">
        <v>165</v>
      </c>
      <c r="V1266" s="222" t="s">
        <v>165</v>
      </c>
      <c r="W1266" s="222" t="s">
        <v>165</v>
      </c>
      <c r="X1266" s="222" t="s">
        <v>165</v>
      </c>
      <c r="AS1266" s="222" t="s">
        <v>3454</v>
      </c>
      <c r="AT1266" s="222">
        <v>424089</v>
      </c>
    </row>
    <row r="1267" spans="1:46">
      <c r="A1267" s="222">
        <v>424090</v>
      </c>
      <c r="B1267" s="222" t="s">
        <v>470</v>
      </c>
      <c r="H1267" s="222" t="s">
        <v>164</v>
      </c>
      <c r="I1267" s="222" t="s">
        <v>165</v>
      </c>
      <c r="K1267" s="222" t="s">
        <v>164</v>
      </c>
      <c r="L1267" s="222" t="s">
        <v>165</v>
      </c>
      <c r="N1267" s="222" t="s">
        <v>165</v>
      </c>
      <c r="O1267" s="222" t="s">
        <v>166</v>
      </c>
      <c r="P1267" s="222" t="s">
        <v>165</v>
      </c>
      <c r="Q1267" s="222" t="s">
        <v>165</v>
      </c>
      <c r="R1267" s="222" t="s">
        <v>165</v>
      </c>
      <c r="S1267" s="222" t="s">
        <v>166</v>
      </c>
      <c r="T1267" s="222" t="s">
        <v>165</v>
      </c>
      <c r="U1267" s="222" t="s">
        <v>165</v>
      </c>
      <c r="V1267" s="222" t="s">
        <v>165</v>
      </c>
      <c r="W1267" s="222" t="s">
        <v>165</v>
      </c>
      <c r="X1267" s="222" t="s">
        <v>165</v>
      </c>
      <c r="AS1267" s="222" t="s">
        <v>3454</v>
      </c>
      <c r="AT1267" s="222">
        <v>424090</v>
      </c>
    </row>
    <row r="1268" spans="1:46">
      <c r="A1268" s="222">
        <v>424092</v>
      </c>
      <c r="B1268" s="222" t="s">
        <v>470</v>
      </c>
      <c r="E1268" s="222" t="s">
        <v>164</v>
      </c>
      <c r="H1268" s="222" t="s">
        <v>164</v>
      </c>
      <c r="K1268" s="222" t="s">
        <v>164</v>
      </c>
      <c r="O1268" s="222" t="s">
        <v>165</v>
      </c>
      <c r="R1268" s="222" t="s">
        <v>165</v>
      </c>
      <c r="S1268" s="222" t="s">
        <v>165</v>
      </c>
      <c r="T1268" s="222" t="s">
        <v>165</v>
      </c>
      <c r="U1268" s="222" t="s">
        <v>165</v>
      </c>
      <c r="W1268" s="222" t="s">
        <v>165</v>
      </c>
      <c r="AS1268" s="222" t="s">
        <v>3454</v>
      </c>
      <c r="AT1268" s="222">
        <v>424092</v>
      </c>
    </row>
    <row r="1269" spans="1:46">
      <c r="A1269" s="222">
        <v>424096</v>
      </c>
      <c r="B1269" s="222" t="s">
        <v>470</v>
      </c>
      <c r="G1269" s="222" t="s">
        <v>166</v>
      </c>
      <c r="H1269" s="222" t="s">
        <v>164</v>
      </c>
      <c r="L1269" s="222" t="s">
        <v>165</v>
      </c>
      <c r="N1269" s="222" t="s">
        <v>166</v>
      </c>
      <c r="O1269" s="222" t="s">
        <v>166</v>
      </c>
      <c r="P1269" s="222" t="s">
        <v>166</v>
      </c>
      <c r="Q1269" s="222" t="s">
        <v>165</v>
      </c>
      <c r="R1269" s="222" t="s">
        <v>165</v>
      </c>
      <c r="S1269" s="222" t="s">
        <v>165</v>
      </c>
      <c r="T1269" s="222" t="s">
        <v>165</v>
      </c>
      <c r="U1269" s="222" t="s">
        <v>165</v>
      </c>
      <c r="V1269" s="222" t="s">
        <v>165</v>
      </c>
      <c r="W1269" s="222" t="s">
        <v>165</v>
      </c>
      <c r="X1269" s="222" t="s">
        <v>165</v>
      </c>
      <c r="AS1269" s="222" t="s">
        <v>3454</v>
      </c>
      <c r="AT1269" s="222">
        <v>424096</v>
      </c>
    </row>
    <row r="1270" spans="1:46">
      <c r="A1270" s="222">
        <v>424098</v>
      </c>
      <c r="B1270" s="222" t="s">
        <v>470</v>
      </c>
      <c r="T1270" s="222" t="s">
        <v>165</v>
      </c>
      <c r="U1270" s="222" t="s">
        <v>165</v>
      </c>
      <c r="V1270" s="222" t="s">
        <v>165</v>
      </c>
      <c r="W1270" s="222" t="s">
        <v>165</v>
      </c>
      <c r="X1270" s="222" t="s">
        <v>165</v>
      </c>
      <c r="AS1270" s="222" t="s">
        <v>3454</v>
      </c>
      <c r="AT1270" s="222">
        <v>424098</v>
      </c>
    </row>
    <row r="1271" spans="1:46">
      <c r="A1271" s="222">
        <v>424101</v>
      </c>
      <c r="B1271" s="222" t="s">
        <v>470</v>
      </c>
      <c r="G1271" s="222" t="s">
        <v>164</v>
      </c>
      <c r="I1271" s="222" t="s">
        <v>164</v>
      </c>
      <c r="K1271" s="222" t="s">
        <v>164</v>
      </c>
      <c r="L1271" s="222" t="s">
        <v>166</v>
      </c>
      <c r="N1271" s="222" t="s">
        <v>166</v>
      </c>
      <c r="O1271" s="222" t="s">
        <v>166</v>
      </c>
      <c r="P1271" s="222" t="s">
        <v>166</v>
      </c>
      <c r="R1271" s="222" t="s">
        <v>165</v>
      </c>
      <c r="S1271" s="222" t="s">
        <v>166</v>
      </c>
      <c r="T1271" s="222" t="s">
        <v>165</v>
      </c>
      <c r="U1271" s="222" t="s">
        <v>165</v>
      </c>
      <c r="V1271" s="222" t="s">
        <v>165</v>
      </c>
      <c r="W1271" s="222" t="s">
        <v>165</v>
      </c>
      <c r="X1271" s="222" t="s">
        <v>165</v>
      </c>
      <c r="AS1271" s="222" t="s">
        <v>3454</v>
      </c>
      <c r="AT1271" s="222">
        <v>424101</v>
      </c>
    </row>
    <row r="1272" spans="1:46">
      <c r="A1272" s="222">
        <v>424110</v>
      </c>
      <c r="B1272" s="222" t="s">
        <v>470</v>
      </c>
      <c r="F1272" s="222" t="s">
        <v>164</v>
      </c>
      <c r="H1272" s="222" t="s">
        <v>164</v>
      </c>
      <c r="K1272" s="222" t="s">
        <v>166</v>
      </c>
      <c r="N1272" s="222" t="s">
        <v>166</v>
      </c>
      <c r="O1272" s="222" t="s">
        <v>166</v>
      </c>
      <c r="P1272" s="222" t="s">
        <v>166</v>
      </c>
      <c r="Q1272" s="222" t="s">
        <v>166</v>
      </c>
      <c r="T1272" s="222" t="s">
        <v>165</v>
      </c>
      <c r="U1272" s="222" t="s">
        <v>165</v>
      </c>
      <c r="V1272" s="222" t="s">
        <v>165</v>
      </c>
      <c r="W1272" s="222" t="s">
        <v>165</v>
      </c>
      <c r="X1272" s="222" t="s">
        <v>165</v>
      </c>
      <c r="AS1272" s="222" t="s">
        <v>3454</v>
      </c>
      <c r="AT1272" s="222">
        <v>424110</v>
      </c>
    </row>
    <row r="1273" spans="1:46">
      <c r="A1273" s="222">
        <v>424115</v>
      </c>
      <c r="B1273" s="222" t="s">
        <v>470</v>
      </c>
      <c r="E1273" s="222" t="s">
        <v>164</v>
      </c>
      <c r="F1273" s="222" t="s">
        <v>164</v>
      </c>
      <c r="K1273" s="222" t="s">
        <v>164</v>
      </c>
      <c r="N1273" s="222" t="s">
        <v>166</v>
      </c>
      <c r="P1273" s="222" t="s">
        <v>166</v>
      </c>
      <c r="Q1273" s="222" t="s">
        <v>165</v>
      </c>
      <c r="R1273" s="222" t="s">
        <v>166</v>
      </c>
      <c r="S1273" s="222" t="s">
        <v>166</v>
      </c>
      <c r="T1273" s="222" t="s">
        <v>165</v>
      </c>
      <c r="U1273" s="222" t="s">
        <v>165</v>
      </c>
      <c r="V1273" s="222" t="s">
        <v>165</v>
      </c>
      <c r="W1273" s="222" t="s">
        <v>165</v>
      </c>
      <c r="X1273" s="222" t="s">
        <v>165</v>
      </c>
      <c r="AS1273" s="222" t="s">
        <v>3454</v>
      </c>
      <c r="AT1273" s="222">
        <v>424115</v>
      </c>
    </row>
    <row r="1274" spans="1:46">
      <c r="A1274" s="222">
        <v>424116</v>
      </c>
      <c r="B1274" s="222" t="s">
        <v>470</v>
      </c>
      <c r="O1274" s="222" t="s">
        <v>164</v>
      </c>
      <c r="Q1274" s="222" t="s">
        <v>165</v>
      </c>
      <c r="R1274" s="222" t="s">
        <v>165</v>
      </c>
      <c r="S1274" s="222" t="s">
        <v>165</v>
      </c>
      <c r="T1274" s="222" t="s">
        <v>166</v>
      </c>
      <c r="V1274" s="222" t="s">
        <v>166</v>
      </c>
      <c r="X1274" s="222" t="s">
        <v>166</v>
      </c>
      <c r="AS1274" s="222" t="s">
        <v>3454</v>
      </c>
      <c r="AT1274" s="222">
        <v>424116</v>
      </c>
    </row>
    <row r="1275" spans="1:46">
      <c r="A1275" s="222">
        <v>424123</v>
      </c>
      <c r="B1275" s="222" t="s">
        <v>470</v>
      </c>
      <c r="E1275" s="222" t="s">
        <v>164</v>
      </c>
      <c r="O1275" s="222" t="s">
        <v>164</v>
      </c>
      <c r="P1275" s="222" t="s">
        <v>165</v>
      </c>
      <c r="Q1275" s="222" t="s">
        <v>165</v>
      </c>
      <c r="T1275" s="222" t="s">
        <v>165</v>
      </c>
      <c r="U1275" s="222" t="s">
        <v>165</v>
      </c>
      <c r="V1275" s="222" t="s">
        <v>165</v>
      </c>
      <c r="AS1275" s="222" t="s">
        <v>3454</v>
      </c>
      <c r="AT1275" s="222">
        <v>424123</v>
      </c>
    </row>
    <row r="1276" spans="1:46">
      <c r="A1276" s="222">
        <v>424125</v>
      </c>
      <c r="B1276" s="222" t="s">
        <v>470</v>
      </c>
      <c r="F1276" s="222" t="s">
        <v>166</v>
      </c>
      <c r="G1276" s="222" t="s">
        <v>166</v>
      </c>
      <c r="J1276" s="222" t="s">
        <v>166</v>
      </c>
      <c r="L1276" s="222" t="s">
        <v>165</v>
      </c>
      <c r="N1276" s="222" t="s">
        <v>165</v>
      </c>
      <c r="O1276" s="222" t="s">
        <v>165</v>
      </c>
      <c r="P1276" s="222" t="s">
        <v>165</v>
      </c>
      <c r="Q1276" s="222" t="s">
        <v>165</v>
      </c>
      <c r="R1276" s="222" t="s">
        <v>165</v>
      </c>
      <c r="S1276" s="222" t="s">
        <v>165</v>
      </c>
      <c r="T1276" s="222" t="s">
        <v>165</v>
      </c>
      <c r="U1276" s="222" t="s">
        <v>165</v>
      </c>
      <c r="V1276" s="222" t="s">
        <v>165</v>
      </c>
      <c r="W1276" s="222" t="s">
        <v>165</v>
      </c>
      <c r="X1276" s="222" t="s">
        <v>165</v>
      </c>
      <c r="AS1276" s="222" t="s">
        <v>3454</v>
      </c>
      <c r="AT1276" s="222">
        <v>424125</v>
      </c>
    </row>
    <row r="1277" spans="1:46">
      <c r="A1277" s="222">
        <v>424126</v>
      </c>
      <c r="B1277" s="222" t="s">
        <v>470</v>
      </c>
      <c r="O1277" s="222" t="s">
        <v>164</v>
      </c>
      <c r="Q1277" s="222" t="s">
        <v>164</v>
      </c>
      <c r="R1277" s="222" t="s">
        <v>165</v>
      </c>
      <c r="S1277" s="222" t="s">
        <v>164</v>
      </c>
      <c r="T1277" s="222" t="s">
        <v>165</v>
      </c>
      <c r="U1277" s="222" t="s">
        <v>165</v>
      </c>
      <c r="V1277" s="222" t="s">
        <v>165</v>
      </c>
      <c r="AS1277" s="222" t="s">
        <v>3454</v>
      </c>
      <c r="AT1277" s="222">
        <v>424126</v>
      </c>
    </row>
    <row r="1278" spans="1:46">
      <c r="A1278" s="222">
        <v>424128</v>
      </c>
      <c r="B1278" s="222" t="s">
        <v>470</v>
      </c>
      <c r="K1278" s="222" t="s">
        <v>164</v>
      </c>
      <c r="O1278" s="222" t="s">
        <v>166</v>
      </c>
      <c r="R1278" s="222" t="s">
        <v>166</v>
      </c>
      <c r="S1278" s="222" t="s">
        <v>166</v>
      </c>
      <c r="V1278" s="222" t="s">
        <v>165</v>
      </c>
      <c r="W1278" s="222" t="s">
        <v>165</v>
      </c>
      <c r="AS1278" s="222" t="s">
        <v>3454</v>
      </c>
      <c r="AT1278" s="222">
        <v>424128</v>
      </c>
    </row>
    <row r="1279" spans="1:46">
      <c r="A1279" s="222">
        <v>424129</v>
      </c>
      <c r="B1279" s="222" t="s">
        <v>470</v>
      </c>
      <c r="I1279" s="222" t="s">
        <v>165</v>
      </c>
      <c r="L1279" s="222" t="s">
        <v>165</v>
      </c>
      <c r="N1279" s="222" t="s">
        <v>166</v>
      </c>
      <c r="P1279" s="222" t="s">
        <v>165</v>
      </c>
      <c r="W1279" s="222" t="s">
        <v>166</v>
      </c>
      <c r="AS1279" s="222" t="s">
        <v>3454</v>
      </c>
      <c r="AT1279" s="222">
        <v>424129</v>
      </c>
    </row>
    <row r="1280" spans="1:46">
      <c r="A1280" s="222">
        <v>424131</v>
      </c>
      <c r="B1280" s="222" t="s">
        <v>361</v>
      </c>
      <c r="I1280" s="222" t="s">
        <v>165</v>
      </c>
      <c r="J1280" s="222" t="s">
        <v>165</v>
      </c>
      <c r="L1280" s="222" t="s">
        <v>166</v>
      </c>
      <c r="N1280" s="222" t="s">
        <v>165</v>
      </c>
      <c r="O1280" s="222" t="s">
        <v>165</v>
      </c>
      <c r="P1280" s="222" t="s">
        <v>165</v>
      </c>
      <c r="Q1280" s="222" t="s">
        <v>165</v>
      </c>
      <c r="R1280" s="222" t="s">
        <v>165</v>
      </c>
      <c r="S1280" s="222" t="s">
        <v>165</v>
      </c>
      <c r="AS1280" s="222" t="s">
        <v>3454</v>
      </c>
      <c r="AT1280" s="222">
        <v>424131</v>
      </c>
    </row>
    <row r="1281" spans="1:46">
      <c r="A1281" s="222">
        <v>424132</v>
      </c>
      <c r="B1281" s="222" t="s">
        <v>361</v>
      </c>
      <c r="H1281" s="222" t="s">
        <v>164</v>
      </c>
      <c r="K1281" s="222" t="s">
        <v>164</v>
      </c>
      <c r="M1281" s="222" t="s">
        <v>165</v>
      </c>
      <c r="N1281" s="222" t="s">
        <v>165</v>
      </c>
      <c r="O1281" s="222" t="s">
        <v>165</v>
      </c>
      <c r="R1281" s="222" t="s">
        <v>165</v>
      </c>
      <c r="S1281" s="222" t="s">
        <v>165</v>
      </c>
      <c r="AS1281" s="222" t="s">
        <v>3454</v>
      </c>
      <c r="AT1281" s="222">
        <v>424132</v>
      </c>
    </row>
    <row r="1282" spans="1:46">
      <c r="A1282" s="222">
        <v>424146</v>
      </c>
      <c r="B1282" s="222" t="s">
        <v>470</v>
      </c>
      <c r="I1282" s="222" t="s">
        <v>165</v>
      </c>
      <c r="J1282" s="222" t="s">
        <v>166</v>
      </c>
      <c r="L1282" s="222" t="s">
        <v>166</v>
      </c>
      <c r="M1282" s="222" t="s">
        <v>166</v>
      </c>
      <c r="N1282" s="222" t="s">
        <v>165</v>
      </c>
      <c r="O1282" s="222" t="s">
        <v>165</v>
      </c>
      <c r="P1282" s="222" t="s">
        <v>165</v>
      </c>
      <c r="Q1282" s="222" t="s">
        <v>165</v>
      </c>
      <c r="R1282" s="222" t="s">
        <v>165</v>
      </c>
      <c r="S1282" s="222" t="s">
        <v>165</v>
      </c>
      <c r="T1282" s="222" t="s">
        <v>165</v>
      </c>
      <c r="U1282" s="222" t="s">
        <v>165</v>
      </c>
      <c r="V1282" s="222" t="s">
        <v>165</v>
      </c>
      <c r="W1282" s="222" t="s">
        <v>165</v>
      </c>
      <c r="X1282" s="222" t="s">
        <v>165</v>
      </c>
      <c r="AS1282" s="222" t="s">
        <v>3454</v>
      </c>
      <c r="AT1282" s="222">
        <v>424146</v>
      </c>
    </row>
    <row r="1283" spans="1:46">
      <c r="A1283" s="222">
        <v>424154</v>
      </c>
      <c r="B1283" s="222" t="s">
        <v>470</v>
      </c>
      <c r="J1283" s="222" t="s">
        <v>165</v>
      </c>
      <c r="L1283" s="222" t="s">
        <v>165</v>
      </c>
      <c r="N1283" s="222" t="s">
        <v>165</v>
      </c>
      <c r="O1283" s="222" t="s">
        <v>165</v>
      </c>
      <c r="R1283" s="222" t="s">
        <v>165</v>
      </c>
      <c r="T1283" s="222" t="s">
        <v>165</v>
      </c>
      <c r="X1283" s="222" t="s">
        <v>166</v>
      </c>
      <c r="AS1283" s="222" t="s">
        <v>3454</v>
      </c>
      <c r="AT1283" s="222">
        <v>424154</v>
      </c>
    </row>
    <row r="1284" spans="1:46">
      <c r="A1284" s="222">
        <v>424158</v>
      </c>
      <c r="B1284" s="222" t="s">
        <v>470</v>
      </c>
      <c r="C1284" s="222" t="s">
        <v>164</v>
      </c>
      <c r="I1284" s="222" t="s">
        <v>166</v>
      </c>
      <c r="L1284" s="222" t="s">
        <v>164</v>
      </c>
      <c r="P1284" s="222" t="s">
        <v>166</v>
      </c>
      <c r="R1284" s="222" t="s">
        <v>166</v>
      </c>
      <c r="U1284" s="222" t="s">
        <v>165</v>
      </c>
      <c r="W1284" s="222" t="s">
        <v>164</v>
      </c>
      <c r="X1284" s="222" t="s">
        <v>164</v>
      </c>
      <c r="AS1284" s="222" t="s">
        <v>3454</v>
      </c>
      <c r="AT1284" s="222">
        <v>424158</v>
      </c>
    </row>
    <row r="1285" spans="1:46">
      <c r="A1285" s="222">
        <v>424159</v>
      </c>
      <c r="B1285" s="222" t="s">
        <v>470</v>
      </c>
      <c r="K1285" s="222" t="s">
        <v>165</v>
      </c>
      <c r="L1285" s="222" t="s">
        <v>165</v>
      </c>
      <c r="N1285" s="222" t="s">
        <v>165</v>
      </c>
      <c r="Q1285" s="222" t="s">
        <v>165</v>
      </c>
      <c r="R1285" s="222" t="s">
        <v>165</v>
      </c>
      <c r="S1285" s="222" t="s">
        <v>165</v>
      </c>
      <c r="T1285" s="222" t="s">
        <v>166</v>
      </c>
      <c r="U1285" s="222" t="s">
        <v>165</v>
      </c>
      <c r="V1285" s="222" t="s">
        <v>165</v>
      </c>
      <c r="W1285" s="222" t="s">
        <v>165</v>
      </c>
      <c r="X1285" s="222" t="s">
        <v>165</v>
      </c>
      <c r="AS1285" s="222" t="s">
        <v>3454</v>
      </c>
      <c r="AT1285" s="222">
        <v>424159</v>
      </c>
    </row>
    <row r="1286" spans="1:46">
      <c r="A1286" s="222">
        <v>424162</v>
      </c>
      <c r="B1286" s="222" t="s">
        <v>361</v>
      </c>
      <c r="H1286" s="222" t="s">
        <v>166</v>
      </c>
      <c r="I1286" s="222" t="s">
        <v>164</v>
      </c>
      <c r="K1286" s="222" t="s">
        <v>164</v>
      </c>
      <c r="M1286" s="222" t="s">
        <v>165</v>
      </c>
      <c r="N1286" s="222" t="s">
        <v>165</v>
      </c>
      <c r="O1286" s="222" t="s">
        <v>165</v>
      </c>
      <c r="P1286" s="222" t="s">
        <v>165</v>
      </c>
      <c r="Q1286" s="222" t="s">
        <v>165</v>
      </c>
      <c r="R1286" s="222" t="s">
        <v>165</v>
      </c>
      <c r="S1286" s="222" t="s">
        <v>165</v>
      </c>
      <c r="AS1286" s="222" t="s">
        <v>3454</v>
      </c>
      <c r="AT1286" s="222">
        <v>424162</v>
      </c>
    </row>
    <row r="1287" spans="1:46">
      <c r="A1287" s="222">
        <v>424163</v>
      </c>
      <c r="B1287" s="222" t="s">
        <v>470</v>
      </c>
      <c r="E1287" s="222" t="s">
        <v>164</v>
      </c>
      <c r="F1287" s="222" t="s">
        <v>164</v>
      </c>
      <c r="H1287" s="222" t="s">
        <v>166</v>
      </c>
      <c r="J1287" s="222" t="s">
        <v>164</v>
      </c>
      <c r="N1287" s="222" t="s">
        <v>165</v>
      </c>
      <c r="O1287" s="222" t="s">
        <v>165</v>
      </c>
      <c r="R1287" s="222" t="s">
        <v>165</v>
      </c>
      <c r="S1287" s="222" t="s">
        <v>165</v>
      </c>
      <c r="T1287" s="222" t="s">
        <v>165</v>
      </c>
      <c r="U1287" s="222" t="s">
        <v>165</v>
      </c>
      <c r="W1287" s="222" t="s">
        <v>165</v>
      </c>
      <c r="AS1287" s="222" t="s">
        <v>3454</v>
      </c>
      <c r="AT1287" s="222">
        <v>424163</v>
      </c>
    </row>
    <row r="1288" spans="1:46">
      <c r="A1288" s="222">
        <v>424165</v>
      </c>
      <c r="B1288" s="222" t="s">
        <v>470</v>
      </c>
      <c r="H1288" s="222" t="s">
        <v>164</v>
      </c>
      <c r="I1288" s="222" t="s">
        <v>166</v>
      </c>
      <c r="K1288" s="222" t="s">
        <v>164</v>
      </c>
      <c r="L1288" s="222" t="s">
        <v>165</v>
      </c>
      <c r="R1288" s="222" t="s">
        <v>165</v>
      </c>
      <c r="S1288" s="222" t="s">
        <v>164</v>
      </c>
      <c r="W1288" s="222" t="s">
        <v>166</v>
      </c>
      <c r="AS1288" s="222" t="s">
        <v>3454</v>
      </c>
      <c r="AT1288" s="222">
        <v>424165</v>
      </c>
    </row>
    <row r="1289" spans="1:46">
      <c r="A1289" s="222">
        <v>424169</v>
      </c>
      <c r="B1289" s="222" t="s">
        <v>361</v>
      </c>
      <c r="J1289" s="222" t="s">
        <v>164</v>
      </c>
      <c r="K1289" s="222" t="s">
        <v>164</v>
      </c>
      <c r="L1289" s="222" t="s">
        <v>165</v>
      </c>
      <c r="M1289" s="222" t="s">
        <v>164</v>
      </c>
      <c r="O1289" s="222" t="s">
        <v>165</v>
      </c>
      <c r="P1289" s="222" t="s">
        <v>165</v>
      </c>
      <c r="Q1289" s="222" t="s">
        <v>165</v>
      </c>
      <c r="R1289" s="222" t="s">
        <v>165</v>
      </c>
      <c r="AS1289" s="222" t="s">
        <v>3454</v>
      </c>
      <c r="AT1289" s="222">
        <v>424169</v>
      </c>
    </row>
    <row r="1290" spans="1:46">
      <c r="A1290" s="222">
        <v>424175</v>
      </c>
      <c r="B1290" s="222" t="s">
        <v>361</v>
      </c>
      <c r="F1290" s="222" t="s">
        <v>164</v>
      </c>
      <c r="K1290" s="222" t="s">
        <v>166</v>
      </c>
      <c r="L1290" s="222" t="s">
        <v>166</v>
      </c>
      <c r="M1290" s="222" t="s">
        <v>166</v>
      </c>
      <c r="N1290" s="222" t="s">
        <v>165</v>
      </c>
      <c r="O1290" s="222" t="s">
        <v>165</v>
      </c>
      <c r="P1290" s="222" t="s">
        <v>165</v>
      </c>
      <c r="Q1290" s="222" t="s">
        <v>165</v>
      </c>
      <c r="R1290" s="222" t="s">
        <v>165</v>
      </c>
      <c r="S1290" s="222" t="s">
        <v>165</v>
      </c>
      <c r="AS1290" s="222" t="s">
        <v>3454</v>
      </c>
      <c r="AT1290" s="222">
        <v>424175</v>
      </c>
    </row>
    <row r="1291" spans="1:46">
      <c r="A1291" s="222">
        <v>424177</v>
      </c>
      <c r="B1291" s="222" t="s">
        <v>361</v>
      </c>
      <c r="E1291" s="222" t="s">
        <v>164</v>
      </c>
      <c r="H1291" s="222" t="s">
        <v>164</v>
      </c>
      <c r="K1291" s="222" t="s">
        <v>164</v>
      </c>
      <c r="L1291" s="222" t="s">
        <v>165</v>
      </c>
      <c r="N1291" s="222" t="s">
        <v>165</v>
      </c>
      <c r="O1291" s="222" t="s">
        <v>165</v>
      </c>
      <c r="P1291" s="222" t="s">
        <v>165</v>
      </c>
      <c r="Q1291" s="222" t="s">
        <v>165</v>
      </c>
      <c r="R1291" s="222" t="s">
        <v>165</v>
      </c>
      <c r="S1291" s="222" t="s">
        <v>165</v>
      </c>
      <c r="AS1291" s="222" t="s">
        <v>3454</v>
      </c>
      <c r="AT1291" s="222">
        <v>424177</v>
      </c>
    </row>
    <row r="1292" spans="1:46">
      <c r="A1292" s="222">
        <v>424179</v>
      </c>
      <c r="B1292" s="222" t="s">
        <v>470</v>
      </c>
      <c r="K1292" s="222" t="s">
        <v>164</v>
      </c>
      <c r="P1292" s="222" t="s">
        <v>165</v>
      </c>
      <c r="Q1292" s="222" t="s">
        <v>165</v>
      </c>
      <c r="T1292" s="222" t="s">
        <v>165</v>
      </c>
      <c r="U1292" s="222" t="s">
        <v>166</v>
      </c>
      <c r="V1292" s="222" t="s">
        <v>165</v>
      </c>
      <c r="AS1292" s="222" t="s">
        <v>3454</v>
      </c>
      <c r="AT1292" s="222">
        <v>424179</v>
      </c>
    </row>
    <row r="1293" spans="1:46">
      <c r="A1293" s="222">
        <v>424181</v>
      </c>
      <c r="B1293" s="222" t="s">
        <v>470</v>
      </c>
      <c r="H1293" s="222" t="s">
        <v>164</v>
      </c>
      <c r="K1293" s="222" t="s">
        <v>164</v>
      </c>
      <c r="T1293" s="222" t="s">
        <v>165</v>
      </c>
      <c r="U1293" s="222" t="s">
        <v>165</v>
      </c>
      <c r="V1293" s="222" t="s">
        <v>165</v>
      </c>
      <c r="W1293" s="222" t="s">
        <v>165</v>
      </c>
      <c r="X1293" s="222" t="s">
        <v>165</v>
      </c>
      <c r="AS1293" s="222" t="s">
        <v>3454</v>
      </c>
      <c r="AT1293" s="222">
        <v>424181</v>
      </c>
    </row>
    <row r="1294" spans="1:46">
      <c r="A1294" s="222">
        <v>424182</v>
      </c>
      <c r="B1294" s="222" t="s">
        <v>470</v>
      </c>
      <c r="F1294" s="222" t="s">
        <v>164</v>
      </c>
      <c r="L1294" s="222" t="s">
        <v>165</v>
      </c>
      <c r="R1294" s="222" t="s">
        <v>165</v>
      </c>
      <c r="W1294" s="222" t="s">
        <v>166</v>
      </c>
      <c r="X1294" s="222" t="s">
        <v>166</v>
      </c>
      <c r="AS1294" s="222" t="s">
        <v>3454</v>
      </c>
      <c r="AT1294" s="222">
        <v>424182</v>
      </c>
    </row>
    <row r="1295" spans="1:46">
      <c r="A1295" s="222">
        <v>424184</v>
      </c>
      <c r="B1295" s="222" t="s">
        <v>470</v>
      </c>
      <c r="H1295" s="222" t="s">
        <v>164</v>
      </c>
      <c r="O1295" s="222" t="s">
        <v>166</v>
      </c>
      <c r="Q1295" s="222" t="s">
        <v>165</v>
      </c>
      <c r="R1295" s="222" t="s">
        <v>165</v>
      </c>
      <c r="S1295" s="222" t="s">
        <v>165</v>
      </c>
      <c r="T1295" s="222" t="s">
        <v>165</v>
      </c>
      <c r="U1295" s="222" t="s">
        <v>165</v>
      </c>
      <c r="V1295" s="222" t="s">
        <v>165</v>
      </c>
      <c r="W1295" s="222" t="s">
        <v>165</v>
      </c>
      <c r="X1295" s="222" t="s">
        <v>165</v>
      </c>
      <c r="AS1295" s="222" t="s">
        <v>3454</v>
      </c>
      <c r="AT1295" s="222">
        <v>424184</v>
      </c>
    </row>
    <row r="1296" spans="1:46">
      <c r="A1296" s="222">
        <v>424196</v>
      </c>
      <c r="B1296" s="222" t="s">
        <v>470</v>
      </c>
      <c r="K1296" s="222" t="s">
        <v>166</v>
      </c>
      <c r="O1296" s="222" t="s">
        <v>166</v>
      </c>
      <c r="S1296" s="222" t="s">
        <v>166</v>
      </c>
      <c r="T1296" s="222" t="s">
        <v>166</v>
      </c>
      <c r="U1296" s="222" t="s">
        <v>165</v>
      </c>
      <c r="AS1296" s="222" t="s">
        <v>3454</v>
      </c>
      <c r="AT1296" s="222">
        <v>424196</v>
      </c>
    </row>
    <row r="1297" spans="1:46">
      <c r="A1297" s="222">
        <v>424197</v>
      </c>
      <c r="B1297" s="222" t="s">
        <v>470</v>
      </c>
      <c r="H1297" s="222" t="s">
        <v>166</v>
      </c>
      <c r="J1297" s="222" t="s">
        <v>165</v>
      </c>
      <c r="O1297" s="222" t="s">
        <v>164</v>
      </c>
      <c r="R1297" s="222" t="s">
        <v>165</v>
      </c>
      <c r="S1297" s="222" t="s">
        <v>165</v>
      </c>
      <c r="T1297" s="222" t="s">
        <v>166</v>
      </c>
      <c r="U1297" s="222" t="s">
        <v>165</v>
      </c>
      <c r="W1297" s="222" t="s">
        <v>166</v>
      </c>
      <c r="AS1297" s="222" t="s">
        <v>3454</v>
      </c>
      <c r="AT1297" s="222">
        <v>424197</v>
      </c>
    </row>
    <row r="1298" spans="1:46">
      <c r="A1298" s="222">
        <v>424198</v>
      </c>
      <c r="B1298" s="222" t="s">
        <v>470</v>
      </c>
      <c r="K1298" s="222" t="s">
        <v>164</v>
      </c>
      <c r="L1298" s="222" t="s">
        <v>165</v>
      </c>
      <c r="N1298" s="222" t="s">
        <v>166</v>
      </c>
      <c r="P1298" s="222" t="s">
        <v>165</v>
      </c>
      <c r="R1298" s="222" t="s">
        <v>165</v>
      </c>
      <c r="T1298" s="222" t="s">
        <v>165</v>
      </c>
      <c r="U1298" s="222" t="s">
        <v>165</v>
      </c>
      <c r="V1298" s="222" t="s">
        <v>165</v>
      </c>
      <c r="W1298" s="222" t="s">
        <v>165</v>
      </c>
      <c r="AS1298" s="222" t="s">
        <v>3454</v>
      </c>
      <c r="AT1298" s="222">
        <v>424198</v>
      </c>
    </row>
    <row r="1299" spans="1:46">
      <c r="A1299" s="222">
        <v>424209</v>
      </c>
      <c r="B1299" s="222" t="s">
        <v>361</v>
      </c>
      <c r="E1299" s="222" t="s">
        <v>164</v>
      </c>
      <c r="J1299" s="222" t="s">
        <v>164</v>
      </c>
      <c r="K1299" s="222" t="s">
        <v>164</v>
      </c>
      <c r="M1299" s="222" t="s">
        <v>164</v>
      </c>
      <c r="N1299" s="222" t="s">
        <v>165</v>
      </c>
      <c r="O1299" s="222" t="s">
        <v>165</v>
      </c>
      <c r="P1299" s="222" t="s">
        <v>165</v>
      </c>
      <c r="Q1299" s="222" t="s">
        <v>165</v>
      </c>
      <c r="R1299" s="222" t="s">
        <v>165</v>
      </c>
      <c r="S1299" s="222" t="s">
        <v>165</v>
      </c>
      <c r="AS1299" s="222" t="s">
        <v>3454</v>
      </c>
      <c r="AT1299" s="222">
        <v>424209</v>
      </c>
    </row>
    <row r="1300" spans="1:46">
      <c r="A1300" s="222">
        <v>424212</v>
      </c>
      <c r="B1300" s="222" t="s">
        <v>470</v>
      </c>
      <c r="I1300" s="222" t="s">
        <v>164</v>
      </c>
      <c r="K1300" s="222" t="s">
        <v>166</v>
      </c>
      <c r="N1300" s="222" t="s">
        <v>166</v>
      </c>
      <c r="P1300" s="222" t="s">
        <v>166</v>
      </c>
      <c r="Q1300" s="222" t="s">
        <v>165</v>
      </c>
      <c r="T1300" s="222" t="s">
        <v>165</v>
      </c>
      <c r="U1300" s="222" t="s">
        <v>165</v>
      </c>
      <c r="V1300" s="222" t="s">
        <v>165</v>
      </c>
      <c r="W1300" s="222" t="s">
        <v>165</v>
      </c>
      <c r="X1300" s="222" t="s">
        <v>165</v>
      </c>
      <c r="AS1300" s="222" t="s">
        <v>3454</v>
      </c>
      <c r="AT1300" s="222">
        <v>424212</v>
      </c>
    </row>
    <row r="1301" spans="1:46">
      <c r="A1301" s="222">
        <v>424213</v>
      </c>
      <c r="B1301" s="222" t="s">
        <v>470</v>
      </c>
      <c r="H1301" s="222" t="s">
        <v>166</v>
      </c>
      <c r="L1301" s="222" t="s">
        <v>166</v>
      </c>
      <c r="O1301" s="222" t="s">
        <v>166</v>
      </c>
      <c r="Q1301" s="222" t="s">
        <v>166</v>
      </c>
      <c r="R1301" s="222" t="s">
        <v>165</v>
      </c>
      <c r="S1301" s="222" t="s">
        <v>165</v>
      </c>
      <c r="T1301" s="222" t="s">
        <v>165</v>
      </c>
      <c r="U1301" s="222" t="s">
        <v>165</v>
      </c>
      <c r="W1301" s="222" t="s">
        <v>165</v>
      </c>
      <c r="X1301" s="222" t="s">
        <v>165</v>
      </c>
      <c r="AS1301" s="222" t="s">
        <v>3454</v>
      </c>
      <c r="AT1301" s="222">
        <v>424213</v>
      </c>
    </row>
    <row r="1302" spans="1:46">
      <c r="A1302" s="222">
        <v>424218</v>
      </c>
      <c r="B1302" s="222" t="s">
        <v>361</v>
      </c>
      <c r="D1302" s="222" t="s">
        <v>164</v>
      </c>
      <c r="E1302" s="222" t="s">
        <v>164</v>
      </c>
      <c r="J1302" s="222" t="s">
        <v>164</v>
      </c>
      <c r="L1302" s="222" t="s">
        <v>165</v>
      </c>
      <c r="N1302" s="222" t="s">
        <v>165</v>
      </c>
      <c r="O1302" s="222" t="s">
        <v>165</v>
      </c>
      <c r="P1302" s="222" t="s">
        <v>165</v>
      </c>
      <c r="Q1302" s="222" t="s">
        <v>165</v>
      </c>
      <c r="R1302" s="222" t="s">
        <v>165</v>
      </c>
      <c r="S1302" s="222" t="s">
        <v>165</v>
      </c>
      <c r="AS1302" s="222" t="s">
        <v>3454</v>
      </c>
      <c r="AT1302" s="222">
        <v>424218</v>
      </c>
    </row>
    <row r="1303" spans="1:46">
      <c r="A1303" s="222">
        <v>424219</v>
      </c>
      <c r="B1303" s="222" t="s">
        <v>361</v>
      </c>
      <c r="H1303" s="222" t="s">
        <v>166</v>
      </c>
      <c r="K1303" s="222" t="s">
        <v>164</v>
      </c>
      <c r="M1303" s="222" t="s">
        <v>166</v>
      </c>
      <c r="N1303" s="222" t="s">
        <v>165</v>
      </c>
      <c r="O1303" s="222" t="s">
        <v>165</v>
      </c>
      <c r="P1303" s="222" t="s">
        <v>165</v>
      </c>
      <c r="Q1303" s="222" t="s">
        <v>165</v>
      </c>
      <c r="R1303" s="222" t="s">
        <v>165</v>
      </c>
      <c r="S1303" s="222" t="s">
        <v>165</v>
      </c>
      <c r="AS1303" s="222" t="s">
        <v>3454</v>
      </c>
      <c r="AT1303" s="222">
        <v>424219</v>
      </c>
    </row>
    <row r="1304" spans="1:46">
      <c r="A1304" s="222">
        <v>424220</v>
      </c>
      <c r="B1304" s="222" t="s">
        <v>470</v>
      </c>
      <c r="L1304" s="222" t="s">
        <v>166</v>
      </c>
      <c r="T1304" s="222" t="s">
        <v>165</v>
      </c>
      <c r="U1304" s="222" t="s">
        <v>165</v>
      </c>
      <c r="V1304" s="222" t="s">
        <v>165</v>
      </c>
      <c r="W1304" s="222" t="s">
        <v>165</v>
      </c>
      <c r="X1304" s="222" t="s">
        <v>165</v>
      </c>
      <c r="AS1304" s="222" t="s">
        <v>3454</v>
      </c>
      <c r="AT1304" s="222">
        <v>424220</v>
      </c>
    </row>
    <row r="1305" spans="1:46">
      <c r="A1305" s="222">
        <v>424221</v>
      </c>
      <c r="B1305" s="222" t="s">
        <v>470</v>
      </c>
      <c r="H1305" s="222" t="s">
        <v>165</v>
      </c>
      <c r="I1305" s="222" t="s">
        <v>166</v>
      </c>
      <c r="J1305" s="222" t="s">
        <v>166</v>
      </c>
      <c r="L1305" s="222" t="s">
        <v>165</v>
      </c>
      <c r="N1305" s="222" t="s">
        <v>165</v>
      </c>
      <c r="O1305" s="222" t="s">
        <v>165</v>
      </c>
      <c r="P1305" s="222" t="s">
        <v>165</v>
      </c>
      <c r="Q1305" s="222" t="s">
        <v>165</v>
      </c>
      <c r="R1305" s="222" t="s">
        <v>165</v>
      </c>
      <c r="S1305" s="222" t="s">
        <v>165</v>
      </c>
      <c r="T1305" s="222" t="s">
        <v>165</v>
      </c>
      <c r="U1305" s="222" t="s">
        <v>165</v>
      </c>
      <c r="V1305" s="222" t="s">
        <v>165</v>
      </c>
      <c r="W1305" s="222" t="s">
        <v>165</v>
      </c>
      <c r="X1305" s="222" t="s">
        <v>165</v>
      </c>
      <c r="AS1305" s="222" t="s">
        <v>3454</v>
      </c>
      <c r="AT1305" s="222">
        <v>424221</v>
      </c>
    </row>
    <row r="1306" spans="1:46">
      <c r="A1306" s="222">
        <v>424222</v>
      </c>
      <c r="B1306" s="222" t="s">
        <v>470</v>
      </c>
      <c r="H1306" s="222" t="s">
        <v>164</v>
      </c>
      <c r="P1306" s="222" t="s">
        <v>166</v>
      </c>
      <c r="Q1306" s="222" t="s">
        <v>166</v>
      </c>
      <c r="R1306" s="222" t="s">
        <v>165</v>
      </c>
      <c r="S1306" s="222" t="s">
        <v>165</v>
      </c>
      <c r="T1306" s="222" t="s">
        <v>165</v>
      </c>
      <c r="U1306" s="222" t="s">
        <v>165</v>
      </c>
      <c r="V1306" s="222" t="s">
        <v>165</v>
      </c>
      <c r="W1306" s="222" t="s">
        <v>165</v>
      </c>
      <c r="X1306" s="222" t="s">
        <v>165</v>
      </c>
      <c r="AS1306" s="222" t="s">
        <v>3454</v>
      </c>
      <c r="AT1306" s="222">
        <v>424222</v>
      </c>
    </row>
    <row r="1307" spans="1:46">
      <c r="A1307" s="222">
        <v>424226</v>
      </c>
      <c r="B1307" s="222" t="s">
        <v>470</v>
      </c>
      <c r="I1307" s="222" t="s">
        <v>164</v>
      </c>
      <c r="K1307" s="222" t="s">
        <v>166</v>
      </c>
      <c r="L1307" s="222" t="s">
        <v>165</v>
      </c>
      <c r="M1307" s="222" t="s">
        <v>166</v>
      </c>
      <c r="Q1307" s="222" t="s">
        <v>164</v>
      </c>
      <c r="R1307" s="222" t="s">
        <v>165</v>
      </c>
      <c r="U1307" s="222" t="s">
        <v>166</v>
      </c>
      <c r="AS1307" s="222" t="s">
        <v>3454</v>
      </c>
      <c r="AT1307" s="222">
        <v>424226</v>
      </c>
    </row>
    <row r="1308" spans="1:46">
      <c r="A1308" s="222">
        <v>424230</v>
      </c>
      <c r="B1308" s="222" t="s">
        <v>470</v>
      </c>
      <c r="H1308" s="222" t="s">
        <v>166</v>
      </c>
      <c r="S1308" s="222" t="s">
        <v>165</v>
      </c>
      <c r="T1308" s="222" t="s">
        <v>165</v>
      </c>
      <c r="U1308" s="222" t="s">
        <v>165</v>
      </c>
      <c r="W1308" s="222" t="s">
        <v>165</v>
      </c>
      <c r="AS1308" s="222" t="s">
        <v>3454</v>
      </c>
      <c r="AT1308" s="222">
        <v>424230</v>
      </c>
    </row>
    <row r="1309" spans="1:46">
      <c r="A1309" s="222">
        <v>424231</v>
      </c>
      <c r="B1309" s="222" t="s">
        <v>470</v>
      </c>
      <c r="O1309" s="222" t="s">
        <v>166</v>
      </c>
      <c r="S1309" s="222" t="s">
        <v>165</v>
      </c>
      <c r="T1309" s="222" t="s">
        <v>165</v>
      </c>
      <c r="U1309" s="222" t="s">
        <v>165</v>
      </c>
      <c r="V1309" s="222" t="s">
        <v>165</v>
      </c>
      <c r="W1309" s="222" t="s">
        <v>165</v>
      </c>
      <c r="X1309" s="222" t="s">
        <v>165</v>
      </c>
      <c r="AS1309" s="222" t="s">
        <v>3454</v>
      </c>
      <c r="AT1309" s="222">
        <v>424231</v>
      </c>
    </row>
    <row r="1310" spans="1:46">
      <c r="A1310" s="222">
        <v>424232</v>
      </c>
      <c r="B1310" s="222" t="s">
        <v>470</v>
      </c>
      <c r="E1310" s="222" t="s">
        <v>164</v>
      </c>
      <c r="G1310" s="222" t="s">
        <v>166</v>
      </c>
      <c r="M1310" s="222" t="s">
        <v>166</v>
      </c>
      <c r="P1310" s="222" t="s">
        <v>166</v>
      </c>
      <c r="T1310" s="222" t="s">
        <v>165</v>
      </c>
      <c r="U1310" s="222" t="s">
        <v>165</v>
      </c>
      <c r="V1310" s="222" t="s">
        <v>165</v>
      </c>
      <c r="W1310" s="222" t="s">
        <v>165</v>
      </c>
      <c r="X1310" s="222" t="s">
        <v>165</v>
      </c>
      <c r="AS1310" s="222" t="s">
        <v>3454</v>
      </c>
      <c r="AT1310" s="222">
        <v>424232</v>
      </c>
    </row>
    <row r="1311" spans="1:46">
      <c r="A1311" s="222">
        <v>424233</v>
      </c>
      <c r="B1311" s="222" t="s">
        <v>470</v>
      </c>
      <c r="L1311" s="222" t="s">
        <v>166</v>
      </c>
      <c r="R1311" s="222" t="s">
        <v>165</v>
      </c>
      <c r="T1311" s="222" t="s">
        <v>166</v>
      </c>
      <c r="U1311" s="222" t="s">
        <v>166</v>
      </c>
      <c r="X1311" s="222" t="s">
        <v>166</v>
      </c>
      <c r="AS1311" s="222" t="s">
        <v>3454</v>
      </c>
      <c r="AT1311" s="222">
        <v>424233</v>
      </c>
    </row>
    <row r="1312" spans="1:46">
      <c r="A1312" s="222">
        <v>424234</v>
      </c>
      <c r="B1312" s="222" t="s">
        <v>470</v>
      </c>
      <c r="K1312" s="222" t="s">
        <v>166</v>
      </c>
      <c r="M1312" s="222" t="s">
        <v>166</v>
      </c>
      <c r="S1312" s="222" t="s">
        <v>165</v>
      </c>
      <c r="T1312" s="222" t="s">
        <v>166</v>
      </c>
      <c r="X1312" s="222" t="s">
        <v>166</v>
      </c>
      <c r="AS1312" s="222" t="s">
        <v>3454</v>
      </c>
      <c r="AT1312" s="222">
        <v>424234</v>
      </c>
    </row>
    <row r="1313" spans="1:46">
      <c r="A1313" s="222">
        <v>424237</v>
      </c>
      <c r="B1313" s="222" t="s">
        <v>470</v>
      </c>
      <c r="G1313" s="222" t="s">
        <v>164</v>
      </c>
      <c r="H1313" s="222" t="s">
        <v>164</v>
      </c>
      <c r="L1313" s="222" t="s">
        <v>166</v>
      </c>
      <c r="N1313" s="222" t="s">
        <v>165</v>
      </c>
      <c r="O1313" s="222" t="s">
        <v>165</v>
      </c>
      <c r="P1313" s="222" t="s">
        <v>165</v>
      </c>
      <c r="Q1313" s="222" t="s">
        <v>165</v>
      </c>
      <c r="R1313" s="222" t="s">
        <v>165</v>
      </c>
      <c r="S1313" s="222" t="s">
        <v>165</v>
      </c>
      <c r="T1313" s="222" t="s">
        <v>165</v>
      </c>
      <c r="U1313" s="222" t="s">
        <v>165</v>
      </c>
      <c r="V1313" s="222" t="s">
        <v>165</v>
      </c>
      <c r="W1313" s="222" t="s">
        <v>165</v>
      </c>
      <c r="X1313" s="222" t="s">
        <v>165</v>
      </c>
      <c r="AS1313" s="222" t="s">
        <v>3454</v>
      </c>
      <c r="AT1313" s="222">
        <v>424237</v>
      </c>
    </row>
    <row r="1314" spans="1:46">
      <c r="A1314" s="222">
        <v>424238</v>
      </c>
      <c r="B1314" s="222" t="s">
        <v>470</v>
      </c>
      <c r="L1314" s="222" t="s">
        <v>165</v>
      </c>
      <c r="M1314" s="222" t="s">
        <v>164</v>
      </c>
      <c r="O1314" s="222" t="s">
        <v>166</v>
      </c>
      <c r="Q1314" s="222" t="s">
        <v>166</v>
      </c>
      <c r="R1314" s="222" t="s">
        <v>165</v>
      </c>
      <c r="T1314" s="222" t="s">
        <v>165</v>
      </c>
      <c r="U1314" s="222" t="s">
        <v>165</v>
      </c>
      <c r="V1314" s="222" t="s">
        <v>165</v>
      </c>
      <c r="W1314" s="222" t="s">
        <v>165</v>
      </c>
      <c r="X1314" s="222" t="s">
        <v>165</v>
      </c>
      <c r="AS1314" s="222" t="s">
        <v>3454</v>
      </c>
      <c r="AT1314" s="222">
        <v>424238</v>
      </c>
    </row>
    <row r="1315" spans="1:46">
      <c r="A1315" s="222">
        <v>424245</v>
      </c>
      <c r="B1315" s="222" t="s">
        <v>470</v>
      </c>
      <c r="H1315" s="222" t="s">
        <v>166</v>
      </c>
      <c r="J1315" s="222" t="s">
        <v>166</v>
      </c>
      <c r="O1315" s="222" t="s">
        <v>166</v>
      </c>
      <c r="R1315" s="222" t="s">
        <v>165</v>
      </c>
      <c r="S1315" s="222" t="s">
        <v>165</v>
      </c>
      <c r="W1315" s="222" t="s">
        <v>166</v>
      </c>
      <c r="AS1315" s="222" t="s">
        <v>3454</v>
      </c>
      <c r="AT1315" s="222">
        <v>424245</v>
      </c>
    </row>
    <row r="1316" spans="1:46">
      <c r="A1316" s="222">
        <v>424246</v>
      </c>
      <c r="B1316" s="222" t="s">
        <v>470</v>
      </c>
      <c r="D1316" s="222" t="s">
        <v>165</v>
      </c>
      <c r="G1316" s="222" t="s">
        <v>166</v>
      </c>
      <c r="J1316" s="222" t="s">
        <v>166</v>
      </c>
      <c r="L1316" s="222" t="s">
        <v>165</v>
      </c>
      <c r="P1316" s="222" t="s">
        <v>165</v>
      </c>
      <c r="R1316" s="222" t="s">
        <v>165</v>
      </c>
      <c r="T1316" s="222" t="s">
        <v>165</v>
      </c>
      <c r="U1316" s="222" t="s">
        <v>165</v>
      </c>
      <c r="V1316" s="222" t="s">
        <v>165</v>
      </c>
      <c r="W1316" s="222" t="s">
        <v>165</v>
      </c>
      <c r="X1316" s="222" t="s">
        <v>165</v>
      </c>
      <c r="AS1316" s="222" t="s">
        <v>3454</v>
      </c>
      <c r="AT1316" s="222">
        <v>424246</v>
      </c>
    </row>
    <row r="1317" spans="1:46">
      <c r="A1317" s="222">
        <v>424257</v>
      </c>
      <c r="B1317" s="222" t="s">
        <v>470</v>
      </c>
      <c r="D1317" s="222" t="s">
        <v>164</v>
      </c>
      <c r="I1317" s="222" t="s">
        <v>164</v>
      </c>
      <c r="M1317" s="222" t="s">
        <v>166</v>
      </c>
      <c r="O1317" s="222" t="s">
        <v>165</v>
      </c>
      <c r="P1317" s="222" t="s">
        <v>165</v>
      </c>
      <c r="T1317" s="222" t="s">
        <v>165</v>
      </c>
      <c r="U1317" s="222" t="s">
        <v>165</v>
      </c>
      <c r="V1317" s="222" t="s">
        <v>165</v>
      </c>
      <c r="W1317" s="222" t="s">
        <v>165</v>
      </c>
      <c r="X1317" s="222" t="s">
        <v>165</v>
      </c>
      <c r="AS1317" s="222" t="s">
        <v>3454</v>
      </c>
      <c r="AT1317" s="222">
        <v>424257</v>
      </c>
    </row>
    <row r="1318" spans="1:46">
      <c r="A1318" s="222">
        <v>424259</v>
      </c>
      <c r="B1318" s="222" t="s">
        <v>470</v>
      </c>
      <c r="G1318" s="222" t="s">
        <v>164</v>
      </c>
      <c r="O1318" s="222" t="s">
        <v>164</v>
      </c>
      <c r="Q1318" s="222" t="s">
        <v>164</v>
      </c>
      <c r="R1318" s="222" t="s">
        <v>166</v>
      </c>
      <c r="U1318" s="222" t="s">
        <v>165</v>
      </c>
      <c r="V1318" s="222" t="s">
        <v>165</v>
      </c>
      <c r="W1318" s="222" t="s">
        <v>165</v>
      </c>
      <c r="AS1318" s="222" t="s">
        <v>3454</v>
      </c>
      <c r="AT1318" s="222">
        <v>424259</v>
      </c>
    </row>
    <row r="1319" spans="1:46">
      <c r="A1319" s="222">
        <v>424265</v>
      </c>
      <c r="B1319" s="222" t="s">
        <v>470</v>
      </c>
      <c r="K1319" s="222" t="s">
        <v>166</v>
      </c>
      <c r="L1319" s="222" t="s">
        <v>165</v>
      </c>
      <c r="Q1319" s="222" t="s">
        <v>165</v>
      </c>
      <c r="R1319" s="222" t="s">
        <v>165</v>
      </c>
      <c r="S1319" s="222" t="s">
        <v>166</v>
      </c>
      <c r="T1319" s="222" t="s">
        <v>165</v>
      </c>
      <c r="U1319" s="222" t="s">
        <v>165</v>
      </c>
      <c r="V1319" s="222" t="s">
        <v>165</v>
      </c>
      <c r="W1319" s="222" t="s">
        <v>165</v>
      </c>
      <c r="X1319" s="222" t="s">
        <v>165</v>
      </c>
      <c r="AS1319" s="222" t="s">
        <v>3454</v>
      </c>
      <c r="AT1319" s="222">
        <v>424265</v>
      </c>
    </row>
    <row r="1320" spans="1:46">
      <c r="A1320" s="222">
        <v>424268</v>
      </c>
      <c r="B1320" s="222" t="s">
        <v>470</v>
      </c>
      <c r="K1320" s="222" t="s">
        <v>164</v>
      </c>
      <c r="L1320" s="222" t="s">
        <v>165</v>
      </c>
      <c r="Q1320" s="222" t="s">
        <v>164</v>
      </c>
      <c r="R1320" s="222" t="s">
        <v>165</v>
      </c>
      <c r="S1320" s="222" t="s">
        <v>166</v>
      </c>
      <c r="T1320" s="222" t="s">
        <v>165</v>
      </c>
      <c r="X1320" s="222" t="s">
        <v>164</v>
      </c>
      <c r="AS1320" s="222" t="s">
        <v>3454</v>
      </c>
      <c r="AT1320" s="222">
        <v>424268</v>
      </c>
    </row>
    <row r="1321" spans="1:46">
      <c r="A1321" s="222">
        <v>424271</v>
      </c>
      <c r="B1321" s="222" t="s">
        <v>470</v>
      </c>
      <c r="F1321" s="222" t="s">
        <v>164</v>
      </c>
      <c r="J1321" s="222" t="s">
        <v>164</v>
      </c>
      <c r="K1321" s="222" t="s">
        <v>164</v>
      </c>
      <c r="M1321" s="222" t="s">
        <v>164</v>
      </c>
      <c r="N1321" s="222" t="s">
        <v>166</v>
      </c>
      <c r="O1321" s="222" t="s">
        <v>166</v>
      </c>
      <c r="P1321" s="222" t="s">
        <v>166</v>
      </c>
      <c r="Q1321" s="222" t="s">
        <v>166</v>
      </c>
      <c r="R1321" s="222" t="s">
        <v>166</v>
      </c>
      <c r="S1321" s="222" t="s">
        <v>166</v>
      </c>
      <c r="T1321" s="222" t="s">
        <v>165</v>
      </c>
      <c r="U1321" s="222" t="s">
        <v>165</v>
      </c>
      <c r="V1321" s="222" t="s">
        <v>165</v>
      </c>
      <c r="W1321" s="222" t="s">
        <v>165</v>
      </c>
      <c r="X1321" s="222" t="s">
        <v>165</v>
      </c>
      <c r="AS1321" s="222" t="s">
        <v>3454</v>
      </c>
      <c r="AT1321" s="222">
        <v>424271</v>
      </c>
    </row>
    <row r="1322" spans="1:46">
      <c r="A1322" s="222">
        <v>424273</v>
      </c>
      <c r="B1322" s="222" t="s">
        <v>470</v>
      </c>
      <c r="E1322" s="222" t="s">
        <v>164</v>
      </c>
      <c r="H1322" s="222" t="s">
        <v>164</v>
      </c>
      <c r="K1322" s="222" t="s">
        <v>164</v>
      </c>
      <c r="N1322" s="222" t="s">
        <v>165</v>
      </c>
      <c r="O1322" s="222" t="s">
        <v>165</v>
      </c>
      <c r="R1322" s="222" t="s">
        <v>165</v>
      </c>
      <c r="S1322" s="222" t="s">
        <v>166</v>
      </c>
      <c r="T1322" s="222" t="s">
        <v>165</v>
      </c>
      <c r="U1322" s="222" t="s">
        <v>165</v>
      </c>
      <c r="W1322" s="222" t="s">
        <v>165</v>
      </c>
      <c r="AS1322" s="222" t="s">
        <v>3454</v>
      </c>
      <c r="AT1322" s="222">
        <v>424273</v>
      </c>
    </row>
    <row r="1323" spans="1:46">
      <c r="A1323" s="222">
        <v>424276</v>
      </c>
      <c r="B1323" s="222" t="s">
        <v>470</v>
      </c>
      <c r="G1323" s="222" t="s">
        <v>166</v>
      </c>
      <c r="H1323" s="222" t="s">
        <v>164</v>
      </c>
      <c r="J1323" s="222" t="s">
        <v>164</v>
      </c>
      <c r="O1323" s="222" t="s">
        <v>164</v>
      </c>
      <c r="P1323" s="222" t="s">
        <v>165</v>
      </c>
      <c r="Q1323" s="222" t="s">
        <v>165</v>
      </c>
      <c r="R1323" s="222" t="s">
        <v>165</v>
      </c>
      <c r="S1323" s="222" t="s">
        <v>165</v>
      </c>
      <c r="T1323" s="222" t="s">
        <v>166</v>
      </c>
      <c r="W1323" s="222" t="s">
        <v>166</v>
      </c>
      <c r="AS1323" s="222" t="s">
        <v>3454</v>
      </c>
      <c r="AT1323" s="222">
        <v>424276</v>
      </c>
    </row>
    <row r="1324" spans="1:46">
      <c r="A1324" s="222">
        <v>424279</v>
      </c>
      <c r="B1324" s="222" t="s">
        <v>470</v>
      </c>
      <c r="E1324" s="222" t="s">
        <v>164</v>
      </c>
      <c r="H1324" s="222" t="s">
        <v>164</v>
      </c>
      <c r="L1324" s="222" t="s">
        <v>164</v>
      </c>
      <c r="Q1324" s="222" t="s">
        <v>164</v>
      </c>
      <c r="R1324" s="222" t="s">
        <v>164</v>
      </c>
      <c r="S1324" s="222" t="s">
        <v>164</v>
      </c>
      <c r="X1324" s="222" t="s">
        <v>166</v>
      </c>
      <c r="AS1324" s="222" t="s">
        <v>3454</v>
      </c>
      <c r="AT1324" s="222">
        <v>424279</v>
      </c>
    </row>
    <row r="1325" spans="1:46">
      <c r="A1325" s="222">
        <v>424283</v>
      </c>
      <c r="B1325" s="222" t="s">
        <v>470</v>
      </c>
      <c r="I1325" s="222" t="s">
        <v>164</v>
      </c>
      <c r="O1325" s="222" t="s">
        <v>165</v>
      </c>
      <c r="Q1325" s="222" t="s">
        <v>165</v>
      </c>
      <c r="R1325" s="222" t="s">
        <v>165</v>
      </c>
      <c r="T1325" s="222" t="s">
        <v>165</v>
      </c>
      <c r="U1325" s="222" t="s">
        <v>165</v>
      </c>
      <c r="V1325" s="222" t="s">
        <v>165</v>
      </c>
      <c r="W1325" s="222" t="s">
        <v>165</v>
      </c>
      <c r="AS1325" s="222" t="s">
        <v>3454</v>
      </c>
      <c r="AT1325" s="222">
        <v>424283</v>
      </c>
    </row>
    <row r="1326" spans="1:46">
      <c r="A1326" s="222">
        <v>424284</v>
      </c>
      <c r="B1326" s="222" t="s">
        <v>470</v>
      </c>
      <c r="G1326" s="222" t="s">
        <v>164</v>
      </c>
      <c r="H1326" s="222" t="s">
        <v>164</v>
      </c>
      <c r="Q1326" s="222" t="s">
        <v>164</v>
      </c>
      <c r="T1326" s="222" t="s">
        <v>165</v>
      </c>
      <c r="U1326" s="222" t="s">
        <v>165</v>
      </c>
      <c r="V1326" s="222" t="s">
        <v>165</v>
      </c>
      <c r="W1326" s="222" t="s">
        <v>165</v>
      </c>
      <c r="X1326" s="222" t="s">
        <v>165</v>
      </c>
      <c r="AS1326" s="222" t="s">
        <v>3454</v>
      </c>
      <c r="AT1326" s="222">
        <v>424284</v>
      </c>
    </row>
    <row r="1327" spans="1:46">
      <c r="A1327" s="222">
        <v>424286</v>
      </c>
      <c r="B1327" s="222" t="s">
        <v>470</v>
      </c>
      <c r="C1327" s="222" t="s">
        <v>164</v>
      </c>
      <c r="G1327" s="222" t="s">
        <v>164</v>
      </c>
      <c r="I1327" s="222" t="s">
        <v>164</v>
      </c>
      <c r="K1327" s="222" t="s">
        <v>164</v>
      </c>
      <c r="O1327" s="222" t="s">
        <v>166</v>
      </c>
      <c r="P1327" s="222" t="s">
        <v>166</v>
      </c>
      <c r="Q1327" s="222" t="s">
        <v>166</v>
      </c>
      <c r="R1327" s="222" t="s">
        <v>166</v>
      </c>
      <c r="T1327" s="222" t="s">
        <v>165</v>
      </c>
      <c r="U1327" s="222" t="s">
        <v>165</v>
      </c>
      <c r="V1327" s="222" t="s">
        <v>165</v>
      </c>
      <c r="W1327" s="222" t="s">
        <v>165</v>
      </c>
      <c r="X1327" s="222" t="s">
        <v>165</v>
      </c>
      <c r="AS1327" s="222" t="s">
        <v>3454</v>
      </c>
      <c r="AT1327" s="222">
        <v>424286</v>
      </c>
    </row>
    <row r="1328" spans="1:46">
      <c r="A1328" s="222">
        <v>424287</v>
      </c>
      <c r="B1328" s="222" t="s">
        <v>361</v>
      </c>
      <c r="E1328" s="222" t="s">
        <v>164</v>
      </c>
      <c r="H1328" s="222" t="s">
        <v>166</v>
      </c>
      <c r="N1328" s="222" t="s">
        <v>165</v>
      </c>
      <c r="O1328" s="222" t="s">
        <v>165</v>
      </c>
      <c r="P1328" s="222" t="s">
        <v>165</v>
      </c>
      <c r="Q1328" s="222" t="s">
        <v>165</v>
      </c>
      <c r="R1328" s="222" t="s">
        <v>165</v>
      </c>
      <c r="S1328" s="222" t="s">
        <v>165</v>
      </c>
      <c r="AS1328" s="222" t="s">
        <v>3454</v>
      </c>
      <c r="AT1328" s="222">
        <v>424287</v>
      </c>
    </row>
    <row r="1329" spans="1:46">
      <c r="A1329" s="222">
        <v>424289</v>
      </c>
      <c r="B1329" s="222" t="s">
        <v>470</v>
      </c>
      <c r="G1329" s="222" t="s">
        <v>166</v>
      </c>
      <c r="J1329" s="222" t="s">
        <v>166</v>
      </c>
      <c r="L1329" s="222" t="s">
        <v>165</v>
      </c>
      <c r="Q1329" s="222" t="s">
        <v>165</v>
      </c>
      <c r="R1329" s="222" t="s">
        <v>165</v>
      </c>
      <c r="S1329" s="222" t="s">
        <v>165</v>
      </c>
      <c r="T1329" s="222" t="s">
        <v>166</v>
      </c>
      <c r="U1329" s="222" t="s">
        <v>165</v>
      </c>
      <c r="W1329" s="222" t="s">
        <v>165</v>
      </c>
      <c r="X1329" s="222" t="s">
        <v>165</v>
      </c>
      <c r="AS1329" s="222" t="s">
        <v>3454</v>
      </c>
      <c r="AT1329" s="222">
        <v>424289</v>
      </c>
    </row>
    <row r="1330" spans="1:46">
      <c r="A1330" s="222">
        <v>424292</v>
      </c>
      <c r="B1330" s="222" t="s">
        <v>470</v>
      </c>
      <c r="K1330" s="222" t="s">
        <v>166</v>
      </c>
      <c r="L1330" s="222" t="s">
        <v>165</v>
      </c>
      <c r="N1330" s="222" t="s">
        <v>165</v>
      </c>
      <c r="O1330" s="222" t="s">
        <v>165</v>
      </c>
      <c r="P1330" s="222" t="s">
        <v>166</v>
      </c>
      <c r="Q1330" s="222" t="s">
        <v>166</v>
      </c>
      <c r="R1330" s="222" t="s">
        <v>165</v>
      </c>
      <c r="S1330" s="222" t="s">
        <v>165</v>
      </c>
      <c r="T1330" s="222" t="s">
        <v>165</v>
      </c>
      <c r="U1330" s="222" t="s">
        <v>165</v>
      </c>
      <c r="V1330" s="222" t="s">
        <v>165</v>
      </c>
      <c r="W1330" s="222" t="s">
        <v>165</v>
      </c>
      <c r="X1330" s="222" t="s">
        <v>165</v>
      </c>
      <c r="AS1330" s="222" t="s">
        <v>3454</v>
      </c>
      <c r="AT1330" s="222">
        <v>424292</v>
      </c>
    </row>
    <row r="1331" spans="1:46">
      <c r="A1331" s="222">
        <v>424293</v>
      </c>
      <c r="B1331" s="222" t="s">
        <v>470</v>
      </c>
      <c r="K1331" s="222" t="s">
        <v>164</v>
      </c>
      <c r="L1331" s="222" t="s">
        <v>165</v>
      </c>
      <c r="M1331" s="222" t="s">
        <v>164</v>
      </c>
      <c r="O1331" s="222" t="s">
        <v>165</v>
      </c>
      <c r="P1331" s="222" t="s">
        <v>165</v>
      </c>
      <c r="R1331" s="222" t="s">
        <v>165</v>
      </c>
      <c r="T1331" s="222" t="s">
        <v>165</v>
      </c>
      <c r="U1331" s="222" t="s">
        <v>165</v>
      </c>
      <c r="V1331" s="222" t="s">
        <v>165</v>
      </c>
      <c r="W1331" s="222" t="s">
        <v>165</v>
      </c>
      <c r="AS1331" s="222" t="s">
        <v>3454</v>
      </c>
      <c r="AT1331" s="222">
        <v>424293</v>
      </c>
    </row>
    <row r="1332" spans="1:46">
      <c r="A1332" s="222">
        <v>424295</v>
      </c>
      <c r="B1332" s="222" t="s">
        <v>470</v>
      </c>
      <c r="L1332" s="222" t="s">
        <v>165</v>
      </c>
      <c r="Q1332" s="222" t="s">
        <v>165</v>
      </c>
      <c r="R1332" s="222" t="s">
        <v>165</v>
      </c>
      <c r="T1332" s="222" t="s">
        <v>166</v>
      </c>
      <c r="W1332" s="222" t="s">
        <v>165</v>
      </c>
      <c r="AS1332" s="222" t="s">
        <v>3454</v>
      </c>
      <c r="AT1332" s="222">
        <v>424295</v>
      </c>
    </row>
    <row r="1333" spans="1:46">
      <c r="A1333" s="222">
        <v>424309</v>
      </c>
      <c r="B1333" s="222" t="s">
        <v>470</v>
      </c>
      <c r="O1333" s="222" t="s">
        <v>166</v>
      </c>
      <c r="P1333" s="222" t="s">
        <v>165</v>
      </c>
      <c r="Q1333" s="222" t="s">
        <v>165</v>
      </c>
      <c r="R1333" s="222" t="s">
        <v>165</v>
      </c>
      <c r="S1333" s="222" t="s">
        <v>165</v>
      </c>
      <c r="T1333" s="222" t="s">
        <v>165</v>
      </c>
      <c r="U1333" s="222" t="s">
        <v>165</v>
      </c>
      <c r="V1333" s="222" t="s">
        <v>165</v>
      </c>
      <c r="W1333" s="222" t="s">
        <v>165</v>
      </c>
      <c r="X1333" s="222" t="s">
        <v>165</v>
      </c>
      <c r="AS1333" s="222" t="s">
        <v>3454</v>
      </c>
      <c r="AT1333" s="222">
        <v>424309</v>
      </c>
    </row>
    <row r="1334" spans="1:46">
      <c r="A1334" s="222">
        <v>424311</v>
      </c>
      <c r="B1334" s="222" t="s">
        <v>470</v>
      </c>
      <c r="E1334" s="222" t="s">
        <v>164</v>
      </c>
      <c r="F1334" s="222" t="s">
        <v>165</v>
      </c>
      <c r="H1334" s="222" t="s">
        <v>166</v>
      </c>
      <c r="K1334" s="222" t="s">
        <v>166</v>
      </c>
      <c r="Q1334" s="222" t="s">
        <v>165</v>
      </c>
      <c r="S1334" s="222" t="s">
        <v>166</v>
      </c>
      <c r="X1334" s="222" t="s">
        <v>166</v>
      </c>
      <c r="AS1334" s="222" t="s">
        <v>3454</v>
      </c>
      <c r="AT1334" s="222">
        <v>424311</v>
      </c>
    </row>
    <row r="1335" spans="1:46">
      <c r="A1335" s="222">
        <v>424331</v>
      </c>
      <c r="B1335" s="222" t="s">
        <v>470</v>
      </c>
      <c r="C1335" s="222" t="s">
        <v>166</v>
      </c>
      <c r="I1335" s="222" t="s">
        <v>165</v>
      </c>
      <c r="J1335" s="222" t="s">
        <v>166</v>
      </c>
      <c r="K1335" s="222" t="s">
        <v>166</v>
      </c>
      <c r="N1335" s="222" t="s">
        <v>165</v>
      </c>
      <c r="O1335" s="222" t="s">
        <v>166</v>
      </c>
      <c r="R1335" s="222" t="s">
        <v>166</v>
      </c>
      <c r="S1335" s="222" t="s">
        <v>166</v>
      </c>
      <c r="T1335" s="222" t="s">
        <v>165</v>
      </c>
      <c r="U1335" s="222" t="s">
        <v>165</v>
      </c>
      <c r="W1335" s="222" t="s">
        <v>165</v>
      </c>
      <c r="AS1335" s="222" t="s">
        <v>3454</v>
      </c>
      <c r="AT1335" s="222">
        <v>424331</v>
      </c>
    </row>
    <row r="1336" spans="1:46">
      <c r="A1336" s="222">
        <v>424332</v>
      </c>
      <c r="B1336" s="222" t="s">
        <v>470</v>
      </c>
      <c r="I1336" s="222" t="s">
        <v>164</v>
      </c>
      <c r="K1336" s="222" t="s">
        <v>165</v>
      </c>
      <c r="L1336" s="222" t="s">
        <v>166</v>
      </c>
      <c r="R1336" s="222" t="s">
        <v>165</v>
      </c>
      <c r="T1336" s="222" t="s">
        <v>165</v>
      </c>
      <c r="U1336" s="222" t="s">
        <v>165</v>
      </c>
      <c r="V1336" s="222" t="s">
        <v>165</v>
      </c>
      <c r="X1336" s="222" t="s">
        <v>165</v>
      </c>
      <c r="AS1336" s="222" t="s">
        <v>3454</v>
      </c>
      <c r="AT1336" s="222">
        <v>424332</v>
      </c>
    </row>
    <row r="1337" spans="1:46">
      <c r="A1337" s="222">
        <v>424340</v>
      </c>
      <c r="B1337" s="222" t="s">
        <v>470</v>
      </c>
      <c r="G1337" s="222" t="s">
        <v>164</v>
      </c>
      <c r="I1337" s="222" t="s">
        <v>164</v>
      </c>
      <c r="J1337" s="222" t="s">
        <v>166</v>
      </c>
      <c r="K1337" s="222" t="s">
        <v>164</v>
      </c>
      <c r="N1337" s="222" t="s">
        <v>166</v>
      </c>
      <c r="O1337" s="222" t="s">
        <v>166</v>
      </c>
      <c r="Q1337" s="222" t="s">
        <v>166</v>
      </c>
      <c r="R1337" s="222" t="s">
        <v>166</v>
      </c>
      <c r="T1337" s="222" t="s">
        <v>165</v>
      </c>
      <c r="U1337" s="222" t="s">
        <v>165</v>
      </c>
      <c r="V1337" s="222" t="s">
        <v>165</v>
      </c>
      <c r="X1337" s="222" t="s">
        <v>165</v>
      </c>
      <c r="AS1337" s="222" t="s">
        <v>3454</v>
      </c>
      <c r="AT1337" s="222">
        <v>424340</v>
      </c>
    </row>
    <row r="1338" spans="1:46">
      <c r="A1338" s="222">
        <v>424347</v>
      </c>
      <c r="B1338" s="222" t="s">
        <v>470</v>
      </c>
      <c r="D1338" s="222" t="s">
        <v>165</v>
      </c>
      <c r="H1338" s="222" t="s">
        <v>166</v>
      </c>
      <c r="I1338" s="222" t="s">
        <v>166</v>
      </c>
      <c r="J1338" s="222" t="s">
        <v>166</v>
      </c>
      <c r="N1338" s="222" t="s">
        <v>166</v>
      </c>
      <c r="O1338" s="222" t="s">
        <v>166</v>
      </c>
      <c r="P1338" s="222" t="s">
        <v>166</v>
      </c>
      <c r="Q1338" s="222" t="s">
        <v>166</v>
      </c>
      <c r="R1338" s="222" t="s">
        <v>165</v>
      </c>
      <c r="S1338" s="222" t="s">
        <v>165</v>
      </c>
      <c r="T1338" s="222" t="s">
        <v>166</v>
      </c>
      <c r="U1338" s="222" t="s">
        <v>165</v>
      </c>
      <c r="V1338" s="222" t="s">
        <v>165</v>
      </c>
      <c r="W1338" s="222" t="s">
        <v>165</v>
      </c>
      <c r="X1338" s="222" t="s">
        <v>165</v>
      </c>
      <c r="AS1338" s="222" t="s">
        <v>3454</v>
      </c>
      <c r="AT1338" s="222">
        <v>424347</v>
      </c>
    </row>
    <row r="1339" spans="1:46">
      <c r="A1339" s="222">
        <v>424349</v>
      </c>
      <c r="B1339" s="222" t="s">
        <v>470</v>
      </c>
      <c r="J1339" s="222" t="s">
        <v>166</v>
      </c>
      <c r="L1339" s="222" t="s">
        <v>165</v>
      </c>
      <c r="O1339" s="222" t="s">
        <v>166</v>
      </c>
      <c r="R1339" s="222" t="s">
        <v>165</v>
      </c>
      <c r="U1339" s="222" t="s">
        <v>165</v>
      </c>
      <c r="V1339" s="222" t="s">
        <v>166</v>
      </c>
      <c r="W1339" s="222" t="s">
        <v>166</v>
      </c>
      <c r="AS1339" s="222" t="s">
        <v>3454</v>
      </c>
      <c r="AT1339" s="222">
        <v>424349</v>
      </c>
    </row>
    <row r="1340" spans="1:46">
      <c r="A1340" s="222">
        <v>424355</v>
      </c>
      <c r="B1340" s="222" t="s">
        <v>361</v>
      </c>
      <c r="J1340" s="222" t="s">
        <v>165</v>
      </c>
      <c r="L1340" s="222" t="s">
        <v>165</v>
      </c>
      <c r="N1340" s="222" t="s">
        <v>165</v>
      </c>
      <c r="O1340" s="222" t="s">
        <v>165</v>
      </c>
      <c r="P1340" s="222" t="s">
        <v>165</v>
      </c>
      <c r="Q1340" s="222" t="s">
        <v>165</v>
      </c>
      <c r="R1340" s="222" t="s">
        <v>165</v>
      </c>
      <c r="S1340" s="222" t="s">
        <v>165</v>
      </c>
      <c r="AS1340" s="222" t="s">
        <v>3454</v>
      </c>
      <c r="AT1340" s="222">
        <v>424355</v>
      </c>
    </row>
    <row r="1341" spans="1:46">
      <c r="A1341" s="222">
        <v>424360</v>
      </c>
      <c r="B1341" s="222" t="s">
        <v>470</v>
      </c>
      <c r="L1341" s="222" t="s">
        <v>165</v>
      </c>
      <c r="R1341" s="222" t="s">
        <v>165</v>
      </c>
      <c r="T1341" s="222" t="s">
        <v>165</v>
      </c>
      <c r="U1341" s="222" t="s">
        <v>165</v>
      </c>
      <c r="V1341" s="222" t="s">
        <v>165</v>
      </c>
      <c r="W1341" s="222" t="s">
        <v>165</v>
      </c>
      <c r="X1341" s="222" t="s">
        <v>165</v>
      </c>
      <c r="AS1341" s="222" t="s">
        <v>3454</v>
      </c>
      <c r="AT1341" s="222">
        <v>424360</v>
      </c>
    </row>
    <row r="1342" spans="1:46">
      <c r="A1342" s="222">
        <v>424364</v>
      </c>
      <c r="B1342" s="222" t="s">
        <v>361</v>
      </c>
      <c r="C1342" s="222" t="s">
        <v>164</v>
      </c>
      <c r="I1342" s="222" t="s">
        <v>164</v>
      </c>
      <c r="J1342" s="222" t="s">
        <v>164</v>
      </c>
      <c r="N1342" s="222" t="s">
        <v>165</v>
      </c>
      <c r="O1342" s="222" t="s">
        <v>165</v>
      </c>
      <c r="P1342" s="222" t="s">
        <v>165</v>
      </c>
      <c r="Q1342" s="222" t="s">
        <v>165</v>
      </c>
      <c r="R1342" s="222" t="s">
        <v>165</v>
      </c>
      <c r="S1342" s="222" t="s">
        <v>165</v>
      </c>
      <c r="AS1342" s="222" t="s">
        <v>3454</v>
      </c>
      <c r="AT1342" s="222">
        <v>424364</v>
      </c>
    </row>
    <row r="1343" spans="1:46">
      <c r="A1343" s="222">
        <v>424366</v>
      </c>
      <c r="B1343" s="222" t="s">
        <v>470</v>
      </c>
      <c r="I1343" s="222" t="s">
        <v>164</v>
      </c>
      <c r="T1343" s="222" t="s">
        <v>165</v>
      </c>
      <c r="U1343" s="222" t="s">
        <v>165</v>
      </c>
      <c r="V1343" s="222" t="s">
        <v>165</v>
      </c>
      <c r="W1343" s="222" t="s">
        <v>165</v>
      </c>
      <c r="X1343" s="222" t="s">
        <v>165</v>
      </c>
      <c r="AS1343" s="222" t="s">
        <v>3454</v>
      </c>
      <c r="AT1343" s="222">
        <v>424366</v>
      </c>
    </row>
    <row r="1344" spans="1:46">
      <c r="A1344" s="222">
        <v>424376</v>
      </c>
      <c r="B1344" s="222" t="s">
        <v>470</v>
      </c>
      <c r="T1344" s="222" t="s">
        <v>165</v>
      </c>
      <c r="U1344" s="222" t="s">
        <v>165</v>
      </c>
      <c r="V1344" s="222" t="s">
        <v>165</v>
      </c>
      <c r="W1344" s="222" t="s">
        <v>165</v>
      </c>
      <c r="X1344" s="222" t="s">
        <v>165</v>
      </c>
      <c r="AS1344" s="222" t="s">
        <v>3454</v>
      </c>
      <c r="AT1344" s="222">
        <v>424376</v>
      </c>
    </row>
    <row r="1345" spans="1:46">
      <c r="A1345" s="222">
        <v>424383</v>
      </c>
      <c r="B1345" s="222" t="s">
        <v>361</v>
      </c>
      <c r="I1345" s="222" t="s">
        <v>164</v>
      </c>
      <c r="N1345" s="222" t="s">
        <v>165</v>
      </c>
      <c r="O1345" s="222" t="s">
        <v>165</v>
      </c>
      <c r="P1345" s="222" t="s">
        <v>165</v>
      </c>
      <c r="Q1345" s="222" t="s">
        <v>165</v>
      </c>
      <c r="R1345" s="222" t="s">
        <v>165</v>
      </c>
      <c r="S1345" s="222" t="s">
        <v>165</v>
      </c>
      <c r="AS1345" s="222" t="s">
        <v>3454</v>
      </c>
      <c r="AT1345" s="222">
        <v>424383</v>
      </c>
    </row>
    <row r="1346" spans="1:46">
      <c r="A1346" s="222">
        <v>424387</v>
      </c>
      <c r="B1346" s="222" t="s">
        <v>470</v>
      </c>
      <c r="K1346" s="222" t="s">
        <v>164</v>
      </c>
      <c r="L1346" s="222" t="s">
        <v>165</v>
      </c>
      <c r="P1346" s="222" t="s">
        <v>166</v>
      </c>
      <c r="R1346" s="222" t="s">
        <v>166</v>
      </c>
      <c r="V1346" s="222" t="s">
        <v>166</v>
      </c>
      <c r="X1346" s="222" t="s">
        <v>166</v>
      </c>
      <c r="AS1346" s="222" t="s">
        <v>3454</v>
      </c>
      <c r="AT1346" s="222">
        <v>424387</v>
      </c>
    </row>
    <row r="1347" spans="1:46">
      <c r="A1347" s="222">
        <v>424390</v>
      </c>
      <c r="B1347" s="222" t="s">
        <v>470</v>
      </c>
      <c r="D1347" s="222" t="s">
        <v>166</v>
      </c>
      <c r="F1347" s="222" t="s">
        <v>166</v>
      </c>
      <c r="K1347" s="222" t="s">
        <v>166</v>
      </c>
      <c r="O1347" s="222" t="s">
        <v>164</v>
      </c>
      <c r="R1347" s="222" t="s">
        <v>166</v>
      </c>
      <c r="T1347" s="222" t="s">
        <v>166</v>
      </c>
      <c r="U1347" s="222" t="s">
        <v>165</v>
      </c>
      <c r="W1347" s="222" t="s">
        <v>166</v>
      </c>
      <c r="AS1347" s="222" t="s">
        <v>3454</v>
      </c>
      <c r="AT1347" s="222">
        <v>424390</v>
      </c>
    </row>
    <row r="1348" spans="1:46">
      <c r="A1348" s="222">
        <v>424395</v>
      </c>
      <c r="B1348" s="222" t="s">
        <v>361</v>
      </c>
      <c r="E1348" s="222" t="s">
        <v>164</v>
      </c>
      <c r="G1348" s="222" t="s">
        <v>165</v>
      </c>
      <c r="J1348" s="222" t="s">
        <v>164</v>
      </c>
      <c r="K1348" s="222" t="s">
        <v>165</v>
      </c>
      <c r="O1348" s="222" t="s">
        <v>165</v>
      </c>
      <c r="R1348" s="222" t="s">
        <v>165</v>
      </c>
      <c r="AS1348" s="222" t="s">
        <v>3454</v>
      </c>
      <c r="AT1348" s="222">
        <v>424395</v>
      </c>
    </row>
    <row r="1349" spans="1:46">
      <c r="A1349" s="222">
        <v>424397</v>
      </c>
      <c r="B1349" s="222" t="s">
        <v>470</v>
      </c>
      <c r="H1349" s="222" t="s">
        <v>165</v>
      </c>
      <c r="L1349" s="222" t="s">
        <v>165</v>
      </c>
      <c r="R1349" s="222" t="s">
        <v>165</v>
      </c>
      <c r="S1349" s="222" t="s">
        <v>165</v>
      </c>
      <c r="T1349" s="222" t="s">
        <v>165</v>
      </c>
      <c r="U1349" s="222" t="s">
        <v>165</v>
      </c>
      <c r="V1349" s="222" t="s">
        <v>165</v>
      </c>
      <c r="W1349" s="222" t="s">
        <v>165</v>
      </c>
      <c r="X1349" s="222" t="s">
        <v>165</v>
      </c>
      <c r="AS1349" s="222" t="s">
        <v>3454</v>
      </c>
      <c r="AT1349" s="222">
        <v>424397</v>
      </c>
    </row>
    <row r="1350" spans="1:46">
      <c r="A1350" s="222">
        <v>424399</v>
      </c>
      <c r="B1350" s="222" t="s">
        <v>470</v>
      </c>
      <c r="I1350" s="222" t="s">
        <v>166</v>
      </c>
      <c r="J1350" s="222" t="s">
        <v>164</v>
      </c>
      <c r="L1350" s="222" t="s">
        <v>166</v>
      </c>
      <c r="N1350" s="222" t="s">
        <v>166</v>
      </c>
      <c r="P1350" s="222" t="s">
        <v>165</v>
      </c>
      <c r="Q1350" s="222" t="s">
        <v>166</v>
      </c>
      <c r="R1350" s="222" t="s">
        <v>165</v>
      </c>
      <c r="S1350" s="222" t="s">
        <v>166</v>
      </c>
      <c r="T1350" s="222" t="s">
        <v>165</v>
      </c>
      <c r="U1350" s="222" t="s">
        <v>165</v>
      </c>
      <c r="V1350" s="222" t="s">
        <v>165</v>
      </c>
      <c r="W1350" s="222" t="s">
        <v>165</v>
      </c>
      <c r="X1350" s="222" t="s">
        <v>165</v>
      </c>
      <c r="AS1350" s="222" t="s">
        <v>3454</v>
      </c>
      <c r="AT1350" s="222">
        <v>424399</v>
      </c>
    </row>
    <row r="1351" spans="1:46">
      <c r="A1351" s="222">
        <v>424404</v>
      </c>
      <c r="B1351" s="222" t="s">
        <v>470</v>
      </c>
      <c r="I1351" s="222" t="s">
        <v>165</v>
      </c>
      <c r="L1351" s="222" t="s">
        <v>166</v>
      </c>
      <c r="N1351" s="222" t="s">
        <v>166</v>
      </c>
      <c r="P1351" s="222" t="s">
        <v>165</v>
      </c>
      <c r="R1351" s="222" t="s">
        <v>165</v>
      </c>
      <c r="T1351" s="222" t="s">
        <v>165</v>
      </c>
      <c r="U1351" s="222" t="s">
        <v>165</v>
      </c>
      <c r="V1351" s="222" t="s">
        <v>165</v>
      </c>
      <c r="W1351" s="222" t="s">
        <v>165</v>
      </c>
      <c r="X1351" s="222" t="s">
        <v>165</v>
      </c>
      <c r="AS1351" s="222" t="s">
        <v>3454</v>
      </c>
      <c r="AT1351" s="222">
        <v>424404</v>
      </c>
    </row>
    <row r="1352" spans="1:46">
      <c r="A1352" s="222">
        <v>424407</v>
      </c>
      <c r="B1352" s="222" t="s">
        <v>361</v>
      </c>
      <c r="E1352" s="222" t="s">
        <v>164</v>
      </c>
      <c r="G1352" s="222" t="s">
        <v>164</v>
      </c>
      <c r="I1352" s="222" t="s">
        <v>166</v>
      </c>
      <c r="N1352" s="222" t="s">
        <v>165</v>
      </c>
      <c r="O1352" s="222" t="s">
        <v>165</v>
      </c>
      <c r="P1352" s="222" t="s">
        <v>165</v>
      </c>
      <c r="Q1352" s="222" t="s">
        <v>165</v>
      </c>
      <c r="R1352" s="222" t="s">
        <v>165</v>
      </c>
      <c r="S1352" s="222" t="s">
        <v>165</v>
      </c>
      <c r="AS1352" s="222" t="s">
        <v>3454</v>
      </c>
      <c r="AT1352" s="222">
        <v>424407</v>
      </c>
    </row>
    <row r="1353" spans="1:46">
      <c r="A1353" s="222">
        <v>424411</v>
      </c>
      <c r="B1353" s="222" t="s">
        <v>361</v>
      </c>
      <c r="C1353" s="222" t="s">
        <v>164</v>
      </c>
      <c r="J1353" s="222" t="s">
        <v>164</v>
      </c>
      <c r="K1353" s="222" t="s">
        <v>164</v>
      </c>
      <c r="L1353" s="222" t="s">
        <v>164</v>
      </c>
      <c r="N1353" s="222" t="s">
        <v>165</v>
      </c>
      <c r="O1353" s="222" t="s">
        <v>165</v>
      </c>
      <c r="P1353" s="222" t="s">
        <v>165</v>
      </c>
      <c r="Q1353" s="222" t="s">
        <v>165</v>
      </c>
      <c r="R1353" s="222" t="s">
        <v>165</v>
      </c>
      <c r="S1353" s="222" t="s">
        <v>165</v>
      </c>
      <c r="AS1353" s="222" t="s">
        <v>3454</v>
      </c>
      <c r="AT1353" s="222">
        <v>424411</v>
      </c>
    </row>
    <row r="1354" spans="1:46">
      <c r="A1354" s="222">
        <v>424412</v>
      </c>
      <c r="B1354" s="222" t="s">
        <v>361</v>
      </c>
      <c r="E1354" s="222" t="s">
        <v>164</v>
      </c>
      <c r="K1354" s="222" t="s">
        <v>164</v>
      </c>
      <c r="L1354" s="222" t="s">
        <v>165</v>
      </c>
      <c r="M1354" s="222" t="s">
        <v>164</v>
      </c>
      <c r="N1354" s="222" t="s">
        <v>165</v>
      </c>
      <c r="O1354" s="222" t="s">
        <v>165</v>
      </c>
      <c r="P1354" s="222" t="s">
        <v>165</v>
      </c>
      <c r="Q1354" s="222" t="s">
        <v>165</v>
      </c>
      <c r="R1354" s="222" t="s">
        <v>165</v>
      </c>
      <c r="S1354" s="222" t="s">
        <v>165</v>
      </c>
      <c r="AS1354" s="222" t="s">
        <v>3454</v>
      </c>
      <c r="AT1354" s="222">
        <v>424412</v>
      </c>
    </row>
    <row r="1355" spans="1:46">
      <c r="A1355" s="222">
        <v>424423</v>
      </c>
      <c r="B1355" s="222" t="s">
        <v>470</v>
      </c>
      <c r="J1355" s="222" t="s">
        <v>166</v>
      </c>
      <c r="K1355" s="222" t="s">
        <v>166</v>
      </c>
      <c r="L1355" s="222" t="s">
        <v>166</v>
      </c>
      <c r="N1355" s="222" t="s">
        <v>166</v>
      </c>
      <c r="P1355" s="222" t="s">
        <v>165</v>
      </c>
      <c r="Q1355" s="222" t="s">
        <v>165</v>
      </c>
      <c r="R1355" s="222" t="s">
        <v>165</v>
      </c>
      <c r="T1355" s="222" t="s">
        <v>165</v>
      </c>
      <c r="U1355" s="222" t="s">
        <v>165</v>
      </c>
      <c r="V1355" s="222" t="s">
        <v>165</v>
      </c>
      <c r="W1355" s="222" t="s">
        <v>165</v>
      </c>
      <c r="X1355" s="222" t="s">
        <v>165</v>
      </c>
      <c r="AS1355" s="222" t="s">
        <v>3454</v>
      </c>
      <c r="AT1355" s="222">
        <v>424423</v>
      </c>
    </row>
    <row r="1356" spans="1:46">
      <c r="A1356" s="222">
        <v>424429</v>
      </c>
      <c r="B1356" s="222" t="s">
        <v>361</v>
      </c>
      <c r="E1356" s="222" t="s">
        <v>164</v>
      </c>
      <c r="I1356" s="222" t="s">
        <v>166</v>
      </c>
      <c r="K1356" s="222" t="s">
        <v>164</v>
      </c>
      <c r="L1356" s="222" t="s">
        <v>166</v>
      </c>
      <c r="N1356" s="222" t="s">
        <v>165</v>
      </c>
      <c r="O1356" s="222" t="s">
        <v>165</v>
      </c>
      <c r="P1356" s="222" t="s">
        <v>165</v>
      </c>
      <c r="Q1356" s="222" t="s">
        <v>165</v>
      </c>
      <c r="R1356" s="222" t="s">
        <v>165</v>
      </c>
      <c r="S1356" s="222" t="s">
        <v>165</v>
      </c>
      <c r="AS1356" s="222" t="s">
        <v>3454</v>
      </c>
      <c r="AT1356" s="222">
        <v>424429</v>
      </c>
    </row>
    <row r="1357" spans="1:46">
      <c r="A1357" s="222">
        <v>424437</v>
      </c>
      <c r="B1357" s="222" t="s">
        <v>470</v>
      </c>
      <c r="T1357" s="222" t="s">
        <v>165</v>
      </c>
      <c r="U1357" s="222" t="s">
        <v>165</v>
      </c>
      <c r="V1357" s="222" t="s">
        <v>165</v>
      </c>
      <c r="W1357" s="222" t="s">
        <v>165</v>
      </c>
      <c r="X1357" s="222" t="s">
        <v>165</v>
      </c>
      <c r="AS1357" s="222" t="s">
        <v>3454</v>
      </c>
      <c r="AT1357" s="222">
        <v>424437</v>
      </c>
    </row>
    <row r="1358" spans="1:46">
      <c r="A1358" s="222">
        <v>424438</v>
      </c>
      <c r="B1358" s="222" t="s">
        <v>361</v>
      </c>
      <c r="I1358" s="222" t="s">
        <v>166</v>
      </c>
      <c r="K1358" s="222" t="s">
        <v>166</v>
      </c>
      <c r="L1358" s="222" t="s">
        <v>165</v>
      </c>
      <c r="N1358" s="222" t="s">
        <v>165</v>
      </c>
      <c r="O1358" s="222" t="s">
        <v>165</v>
      </c>
      <c r="P1358" s="222" t="s">
        <v>165</v>
      </c>
      <c r="Q1358" s="222" t="s">
        <v>165</v>
      </c>
      <c r="R1358" s="222" t="s">
        <v>165</v>
      </c>
      <c r="S1358" s="222" t="s">
        <v>165</v>
      </c>
      <c r="AS1358" s="222" t="s">
        <v>3454</v>
      </c>
      <c r="AT1358" s="222">
        <v>424438</v>
      </c>
    </row>
    <row r="1359" spans="1:46">
      <c r="A1359" s="222">
        <v>424439</v>
      </c>
      <c r="B1359" s="222" t="s">
        <v>470</v>
      </c>
      <c r="F1359" s="222" t="s">
        <v>165</v>
      </c>
      <c r="H1359" s="222" t="s">
        <v>164</v>
      </c>
      <c r="K1359" s="222" t="s">
        <v>166</v>
      </c>
      <c r="O1359" s="222" t="s">
        <v>166</v>
      </c>
      <c r="Q1359" s="222" t="s">
        <v>165</v>
      </c>
      <c r="R1359" s="222" t="s">
        <v>165</v>
      </c>
      <c r="S1359" s="222" t="s">
        <v>165</v>
      </c>
      <c r="T1359" s="222" t="s">
        <v>165</v>
      </c>
      <c r="U1359" s="222" t="s">
        <v>165</v>
      </c>
      <c r="V1359" s="222" t="s">
        <v>165</v>
      </c>
      <c r="W1359" s="222" t="s">
        <v>165</v>
      </c>
      <c r="X1359" s="222" t="s">
        <v>165</v>
      </c>
      <c r="AS1359" s="222" t="s">
        <v>3454</v>
      </c>
      <c r="AT1359" s="222">
        <v>424439</v>
      </c>
    </row>
    <row r="1360" spans="1:46">
      <c r="A1360" s="222">
        <v>424442</v>
      </c>
      <c r="B1360" s="222" t="s">
        <v>361</v>
      </c>
      <c r="G1360" s="222" t="s">
        <v>165</v>
      </c>
      <c r="I1360" s="222" t="s">
        <v>166</v>
      </c>
      <c r="L1360" s="222" t="s">
        <v>165</v>
      </c>
      <c r="N1360" s="222" t="s">
        <v>165</v>
      </c>
      <c r="O1360" s="222" t="s">
        <v>165</v>
      </c>
      <c r="P1360" s="222" t="s">
        <v>165</v>
      </c>
      <c r="Q1360" s="222" t="s">
        <v>165</v>
      </c>
      <c r="R1360" s="222" t="s">
        <v>165</v>
      </c>
      <c r="S1360" s="222" t="s">
        <v>165</v>
      </c>
      <c r="AS1360" s="222" t="s">
        <v>3454</v>
      </c>
      <c r="AT1360" s="222">
        <v>424442</v>
      </c>
    </row>
    <row r="1361" spans="1:46">
      <c r="A1361" s="222">
        <v>424445</v>
      </c>
      <c r="B1361" s="222" t="s">
        <v>361</v>
      </c>
      <c r="I1361" s="222" t="s">
        <v>166</v>
      </c>
      <c r="J1361" s="222" t="s">
        <v>166</v>
      </c>
      <c r="L1361" s="222" t="s">
        <v>166</v>
      </c>
      <c r="M1361" s="222" t="s">
        <v>166</v>
      </c>
      <c r="N1361" s="222" t="s">
        <v>165</v>
      </c>
      <c r="O1361" s="222" t="s">
        <v>165</v>
      </c>
      <c r="P1361" s="222" t="s">
        <v>165</v>
      </c>
      <c r="Q1361" s="222" t="s">
        <v>165</v>
      </c>
      <c r="R1361" s="222" t="s">
        <v>165</v>
      </c>
      <c r="S1361" s="222" t="s">
        <v>165</v>
      </c>
      <c r="AS1361" s="222" t="s">
        <v>3454</v>
      </c>
      <c r="AT1361" s="222">
        <v>424445</v>
      </c>
    </row>
    <row r="1362" spans="1:46">
      <c r="A1362" s="222">
        <v>424447</v>
      </c>
      <c r="B1362" s="222" t="s">
        <v>470</v>
      </c>
      <c r="D1362" s="222" t="s">
        <v>166</v>
      </c>
      <c r="F1362" s="222" t="s">
        <v>164</v>
      </c>
      <c r="G1362" s="222" t="s">
        <v>166</v>
      </c>
      <c r="M1362" s="222" t="s">
        <v>166</v>
      </c>
      <c r="N1362" s="222" t="s">
        <v>166</v>
      </c>
      <c r="O1362" s="222" t="s">
        <v>166</v>
      </c>
      <c r="Q1362" s="222" t="s">
        <v>166</v>
      </c>
      <c r="S1362" s="222" t="s">
        <v>166</v>
      </c>
      <c r="T1362" s="222" t="s">
        <v>165</v>
      </c>
      <c r="U1362" s="222" t="s">
        <v>165</v>
      </c>
      <c r="V1362" s="222" t="s">
        <v>165</v>
      </c>
      <c r="W1362" s="222" t="s">
        <v>165</v>
      </c>
      <c r="X1362" s="222" t="s">
        <v>165</v>
      </c>
      <c r="AS1362" s="222" t="s">
        <v>3454</v>
      </c>
      <c r="AT1362" s="222">
        <v>424447</v>
      </c>
    </row>
    <row r="1363" spans="1:46">
      <c r="A1363" s="222">
        <v>424448</v>
      </c>
      <c r="B1363" s="222" t="s">
        <v>361</v>
      </c>
      <c r="D1363" s="222" t="s">
        <v>166</v>
      </c>
      <c r="J1363" s="222" t="s">
        <v>165</v>
      </c>
      <c r="N1363" s="222" t="s">
        <v>165</v>
      </c>
      <c r="O1363" s="222" t="s">
        <v>165</v>
      </c>
      <c r="P1363" s="222" t="s">
        <v>165</v>
      </c>
      <c r="Q1363" s="222" t="s">
        <v>165</v>
      </c>
      <c r="R1363" s="222" t="s">
        <v>165</v>
      </c>
      <c r="S1363" s="222" t="s">
        <v>165</v>
      </c>
      <c r="AS1363" s="222" t="s">
        <v>3454</v>
      </c>
      <c r="AT1363" s="222">
        <v>424448</v>
      </c>
    </row>
    <row r="1364" spans="1:46">
      <c r="A1364" s="222">
        <v>424450</v>
      </c>
      <c r="B1364" s="222" t="s">
        <v>470</v>
      </c>
      <c r="I1364" s="222" t="s">
        <v>166</v>
      </c>
      <c r="O1364" s="222" t="s">
        <v>164</v>
      </c>
      <c r="P1364" s="222" t="s">
        <v>164</v>
      </c>
      <c r="Q1364" s="222" t="s">
        <v>166</v>
      </c>
      <c r="R1364" s="222" t="s">
        <v>164</v>
      </c>
      <c r="T1364" s="222" t="s">
        <v>165</v>
      </c>
      <c r="W1364" s="222" t="s">
        <v>166</v>
      </c>
      <c r="X1364" s="222" t="s">
        <v>166</v>
      </c>
      <c r="AS1364" s="222" t="s">
        <v>3454</v>
      </c>
      <c r="AT1364" s="222">
        <v>424450</v>
      </c>
    </row>
    <row r="1365" spans="1:46">
      <c r="A1365" s="222">
        <v>424451</v>
      </c>
      <c r="B1365" s="222" t="s">
        <v>470</v>
      </c>
      <c r="O1365" s="222" t="s">
        <v>166</v>
      </c>
      <c r="T1365" s="222" t="s">
        <v>165</v>
      </c>
      <c r="U1365" s="222" t="s">
        <v>165</v>
      </c>
      <c r="V1365" s="222" t="s">
        <v>165</v>
      </c>
      <c r="W1365" s="222" t="s">
        <v>165</v>
      </c>
      <c r="AS1365" s="222" t="s">
        <v>3454</v>
      </c>
      <c r="AT1365" s="222">
        <v>424451</v>
      </c>
    </row>
    <row r="1366" spans="1:46">
      <c r="A1366" s="222">
        <v>424454</v>
      </c>
      <c r="B1366" s="222" t="s">
        <v>361</v>
      </c>
      <c r="I1366" s="222" t="s">
        <v>164</v>
      </c>
      <c r="J1366" s="222" t="s">
        <v>166</v>
      </c>
      <c r="K1366" s="222" t="s">
        <v>164</v>
      </c>
      <c r="M1366" s="222" t="s">
        <v>164</v>
      </c>
      <c r="N1366" s="222" t="s">
        <v>165</v>
      </c>
      <c r="O1366" s="222" t="s">
        <v>165</v>
      </c>
      <c r="R1366" s="222" t="s">
        <v>165</v>
      </c>
      <c r="AS1366" s="222" t="s">
        <v>3454</v>
      </c>
      <c r="AT1366" s="222">
        <v>424454</v>
      </c>
    </row>
    <row r="1367" spans="1:46">
      <c r="A1367" s="222">
        <v>424455</v>
      </c>
      <c r="B1367" s="222" t="s">
        <v>470</v>
      </c>
      <c r="H1367" s="222" t="s">
        <v>166</v>
      </c>
      <c r="L1367" s="222" t="s">
        <v>166</v>
      </c>
      <c r="N1367" s="222" t="s">
        <v>165</v>
      </c>
      <c r="O1367" s="222" t="s">
        <v>165</v>
      </c>
      <c r="P1367" s="222" t="s">
        <v>165</v>
      </c>
      <c r="Q1367" s="222" t="s">
        <v>165</v>
      </c>
      <c r="R1367" s="222" t="s">
        <v>165</v>
      </c>
      <c r="S1367" s="222" t="s">
        <v>165</v>
      </c>
      <c r="T1367" s="222" t="s">
        <v>165</v>
      </c>
      <c r="U1367" s="222" t="s">
        <v>165</v>
      </c>
      <c r="V1367" s="222" t="s">
        <v>165</v>
      </c>
      <c r="W1367" s="222" t="s">
        <v>165</v>
      </c>
      <c r="X1367" s="222" t="s">
        <v>165</v>
      </c>
      <c r="AS1367" s="222" t="s">
        <v>3454</v>
      </c>
      <c r="AT1367" s="222">
        <v>424455</v>
      </c>
    </row>
    <row r="1368" spans="1:46">
      <c r="A1368" s="222">
        <v>424457</v>
      </c>
      <c r="B1368" s="222" t="s">
        <v>361</v>
      </c>
      <c r="D1368" s="222" t="s">
        <v>164</v>
      </c>
      <c r="G1368" s="222" t="s">
        <v>164</v>
      </c>
      <c r="I1368" s="222" t="s">
        <v>166</v>
      </c>
      <c r="K1368" s="222" t="s">
        <v>166</v>
      </c>
      <c r="O1368" s="222" t="s">
        <v>165</v>
      </c>
      <c r="R1368" s="222" t="s">
        <v>165</v>
      </c>
      <c r="AS1368" s="222" t="s">
        <v>3454</v>
      </c>
      <c r="AT1368" s="222">
        <v>424457</v>
      </c>
    </row>
    <row r="1369" spans="1:46">
      <c r="A1369" s="222">
        <v>424458</v>
      </c>
      <c r="B1369" s="222" t="s">
        <v>470</v>
      </c>
      <c r="L1369" s="222" t="s">
        <v>166</v>
      </c>
      <c r="R1369" s="222" t="s">
        <v>165</v>
      </c>
      <c r="U1369" s="222" t="s">
        <v>165</v>
      </c>
      <c r="V1369" s="222" t="s">
        <v>165</v>
      </c>
      <c r="W1369" s="222" t="s">
        <v>165</v>
      </c>
      <c r="X1369" s="222" t="s">
        <v>166</v>
      </c>
      <c r="AS1369" s="222" t="s">
        <v>3454</v>
      </c>
      <c r="AT1369" s="222">
        <v>424458</v>
      </c>
    </row>
    <row r="1370" spans="1:46">
      <c r="A1370" s="222">
        <v>424459</v>
      </c>
      <c r="B1370" s="222" t="s">
        <v>470</v>
      </c>
      <c r="L1370" s="222" t="s">
        <v>165</v>
      </c>
      <c r="N1370" s="222" t="s">
        <v>166</v>
      </c>
      <c r="T1370" s="222" t="s">
        <v>165</v>
      </c>
      <c r="U1370" s="222" t="s">
        <v>165</v>
      </c>
      <c r="V1370" s="222" t="s">
        <v>165</v>
      </c>
      <c r="W1370" s="222" t="s">
        <v>165</v>
      </c>
      <c r="X1370" s="222" t="s">
        <v>165</v>
      </c>
      <c r="AS1370" s="222" t="s">
        <v>3454</v>
      </c>
      <c r="AT1370" s="222">
        <v>424459</v>
      </c>
    </row>
    <row r="1371" spans="1:46">
      <c r="A1371" s="222">
        <v>424460</v>
      </c>
      <c r="B1371" s="222" t="s">
        <v>470</v>
      </c>
      <c r="E1371" s="222" t="s">
        <v>164</v>
      </c>
      <c r="J1371" s="222" t="s">
        <v>166</v>
      </c>
      <c r="L1371" s="222" t="s">
        <v>166</v>
      </c>
      <c r="M1371" s="222" t="s">
        <v>166</v>
      </c>
      <c r="O1371" s="222" t="s">
        <v>166</v>
      </c>
      <c r="R1371" s="222" t="s">
        <v>166</v>
      </c>
      <c r="U1371" s="222" t="s">
        <v>165</v>
      </c>
      <c r="V1371" s="222" t="s">
        <v>165</v>
      </c>
      <c r="W1371" s="222" t="s">
        <v>165</v>
      </c>
      <c r="AS1371" s="222" t="s">
        <v>3454</v>
      </c>
      <c r="AT1371" s="222">
        <v>424460</v>
      </c>
    </row>
    <row r="1372" spans="1:46">
      <c r="A1372" s="222">
        <v>424465</v>
      </c>
      <c r="B1372" s="222" t="s">
        <v>361</v>
      </c>
      <c r="H1372" s="222" t="s">
        <v>166</v>
      </c>
      <c r="N1372" s="222" t="s">
        <v>165</v>
      </c>
      <c r="O1372" s="222" t="s">
        <v>165</v>
      </c>
      <c r="P1372" s="222" t="s">
        <v>165</v>
      </c>
      <c r="Q1372" s="222" t="s">
        <v>165</v>
      </c>
      <c r="R1372" s="222" t="s">
        <v>165</v>
      </c>
      <c r="S1372" s="222" t="s">
        <v>165</v>
      </c>
      <c r="AS1372" s="222" t="s">
        <v>3454</v>
      </c>
      <c r="AT1372" s="222">
        <v>424465</v>
      </c>
    </row>
    <row r="1373" spans="1:46">
      <c r="A1373" s="222">
        <v>424467</v>
      </c>
      <c r="B1373" s="222" t="s">
        <v>361</v>
      </c>
      <c r="J1373" s="222" t="s">
        <v>166</v>
      </c>
      <c r="L1373" s="222" t="s">
        <v>165</v>
      </c>
      <c r="M1373" s="222" t="s">
        <v>166</v>
      </c>
      <c r="N1373" s="222" t="s">
        <v>165</v>
      </c>
      <c r="O1373" s="222" t="s">
        <v>165</v>
      </c>
      <c r="R1373" s="222" t="s">
        <v>165</v>
      </c>
      <c r="AS1373" s="222" t="s">
        <v>3454</v>
      </c>
      <c r="AT1373" s="222">
        <v>424467</v>
      </c>
    </row>
    <row r="1374" spans="1:46">
      <c r="A1374" s="222">
        <v>424472</v>
      </c>
      <c r="B1374" s="222" t="s">
        <v>498</v>
      </c>
      <c r="U1374" s="222" t="s">
        <v>165</v>
      </c>
      <c r="V1374" s="222" t="s">
        <v>165</v>
      </c>
      <c r="W1374" s="222" t="s">
        <v>165</v>
      </c>
      <c r="Z1374" s="222" t="s">
        <v>165</v>
      </c>
      <c r="AA1374" s="222" t="s">
        <v>165</v>
      </c>
      <c r="AB1374" s="222" t="s">
        <v>165</v>
      </c>
      <c r="AS1374" s="222" t="s">
        <v>3454</v>
      </c>
      <c r="AT1374" s="222">
        <v>424472</v>
      </c>
    </row>
    <row r="1375" spans="1:46">
      <c r="A1375" s="222">
        <v>424474</v>
      </c>
      <c r="B1375" s="222" t="s">
        <v>470</v>
      </c>
      <c r="J1375" s="222" t="s">
        <v>166</v>
      </c>
      <c r="L1375" s="222" t="s">
        <v>165</v>
      </c>
      <c r="N1375" s="222" t="s">
        <v>165</v>
      </c>
      <c r="O1375" s="222" t="s">
        <v>165</v>
      </c>
      <c r="R1375" s="222" t="s">
        <v>165</v>
      </c>
      <c r="T1375" s="222" t="s">
        <v>165</v>
      </c>
      <c r="U1375" s="222" t="s">
        <v>165</v>
      </c>
      <c r="V1375" s="222" t="s">
        <v>165</v>
      </c>
      <c r="W1375" s="222" t="s">
        <v>165</v>
      </c>
      <c r="AS1375" s="222" t="s">
        <v>3454</v>
      </c>
      <c r="AT1375" s="222">
        <v>424474</v>
      </c>
    </row>
    <row r="1376" spans="1:46">
      <c r="A1376" s="222">
        <v>424477</v>
      </c>
      <c r="B1376" s="222" t="s">
        <v>498</v>
      </c>
      <c r="N1376" s="222" t="s">
        <v>166</v>
      </c>
      <c r="T1376" s="222" t="s">
        <v>166</v>
      </c>
      <c r="V1376" s="222" t="s">
        <v>165</v>
      </c>
      <c r="Z1376" s="222" t="s">
        <v>165</v>
      </c>
      <c r="AA1376" s="222" t="s">
        <v>165</v>
      </c>
      <c r="AS1376" s="222" t="s">
        <v>3454</v>
      </c>
      <c r="AT1376" s="222">
        <v>424477</v>
      </c>
    </row>
    <row r="1377" spans="1:46">
      <c r="A1377" s="222">
        <v>424485</v>
      </c>
      <c r="B1377" s="222" t="s">
        <v>470</v>
      </c>
      <c r="L1377" s="222" t="s">
        <v>165</v>
      </c>
      <c r="T1377" s="222" t="s">
        <v>165</v>
      </c>
      <c r="U1377" s="222" t="s">
        <v>165</v>
      </c>
      <c r="V1377" s="222" t="s">
        <v>165</v>
      </c>
      <c r="W1377" s="222" t="s">
        <v>165</v>
      </c>
      <c r="X1377" s="222" t="s">
        <v>165</v>
      </c>
      <c r="AS1377" s="222" t="s">
        <v>3453</v>
      </c>
      <c r="AT1377" s="222">
        <v>424485</v>
      </c>
    </row>
    <row r="1378" spans="1:46">
      <c r="A1378" s="222">
        <v>424487</v>
      </c>
      <c r="B1378" s="222" t="s">
        <v>470</v>
      </c>
      <c r="T1378" s="222" t="s">
        <v>165</v>
      </c>
      <c r="U1378" s="222" t="s">
        <v>165</v>
      </c>
      <c r="V1378" s="222" t="s">
        <v>165</v>
      </c>
      <c r="W1378" s="222" t="s">
        <v>165</v>
      </c>
      <c r="X1378" s="222" t="s">
        <v>165</v>
      </c>
      <c r="AS1378" s="222" t="s">
        <v>3454</v>
      </c>
      <c r="AT1378" s="222">
        <v>424487</v>
      </c>
    </row>
    <row r="1379" spans="1:46">
      <c r="A1379" s="222">
        <v>424490</v>
      </c>
      <c r="B1379" s="222" t="s">
        <v>470</v>
      </c>
      <c r="H1379" s="222" t="s">
        <v>166</v>
      </c>
      <c r="L1379" s="222" t="s">
        <v>165</v>
      </c>
      <c r="Q1379" s="222" t="s">
        <v>165</v>
      </c>
      <c r="R1379" s="222" t="s">
        <v>165</v>
      </c>
      <c r="T1379" s="222" t="s">
        <v>165</v>
      </c>
      <c r="U1379" s="222" t="s">
        <v>165</v>
      </c>
      <c r="V1379" s="222" t="s">
        <v>165</v>
      </c>
      <c r="W1379" s="222" t="s">
        <v>165</v>
      </c>
      <c r="X1379" s="222" t="s">
        <v>165</v>
      </c>
      <c r="AS1379" s="222" t="s">
        <v>3454</v>
      </c>
      <c r="AT1379" s="222">
        <v>424490</v>
      </c>
    </row>
    <row r="1380" spans="1:46">
      <c r="A1380" s="222">
        <v>424492</v>
      </c>
      <c r="B1380" s="222" t="s">
        <v>470</v>
      </c>
      <c r="F1380" s="222" t="s">
        <v>166</v>
      </c>
      <c r="J1380" s="222" t="s">
        <v>164</v>
      </c>
      <c r="K1380" s="222" t="s">
        <v>166</v>
      </c>
      <c r="L1380" s="222" t="s">
        <v>166</v>
      </c>
      <c r="N1380" s="222" t="s">
        <v>164</v>
      </c>
      <c r="O1380" s="222" t="s">
        <v>166</v>
      </c>
      <c r="R1380" s="222" t="s">
        <v>165</v>
      </c>
      <c r="T1380" s="222" t="s">
        <v>165</v>
      </c>
      <c r="U1380" s="222" t="s">
        <v>166</v>
      </c>
      <c r="V1380" s="222" t="s">
        <v>166</v>
      </c>
      <c r="W1380" s="222" t="s">
        <v>165</v>
      </c>
      <c r="AS1380" s="222" t="s">
        <v>3454</v>
      </c>
      <c r="AT1380" s="222">
        <v>424492</v>
      </c>
    </row>
    <row r="1381" spans="1:46">
      <c r="A1381" s="222">
        <v>424493</v>
      </c>
      <c r="B1381" s="222" t="s">
        <v>470</v>
      </c>
      <c r="K1381" s="222" t="s">
        <v>165</v>
      </c>
      <c r="N1381" s="222" t="s">
        <v>166</v>
      </c>
      <c r="R1381" s="222" t="s">
        <v>165</v>
      </c>
      <c r="T1381" s="222" t="s">
        <v>165</v>
      </c>
      <c r="U1381" s="222" t="s">
        <v>165</v>
      </c>
      <c r="V1381" s="222" t="s">
        <v>165</v>
      </c>
      <c r="W1381" s="222" t="s">
        <v>165</v>
      </c>
      <c r="AS1381" s="222" t="s">
        <v>3453</v>
      </c>
      <c r="AT1381" s="222">
        <v>424493</v>
      </c>
    </row>
    <row r="1382" spans="1:46">
      <c r="A1382" s="222">
        <v>424495</v>
      </c>
      <c r="B1382" s="222" t="s">
        <v>470</v>
      </c>
      <c r="G1382" s="222" t="s">
        <v>165</v>
      </c>
      <c r="T1382" s="222" t="s">
        <v>165</v>
      </c>
      <c r="U1382" s="222" t="s">
        <v>165</v>
      </c>
      <c r="V1382" s="222" t="s">
        <v>165</v>
      </c>
      <c r="W1382" s="222" t="s">
        <v>165</v>
      </c>
      <c r="X1382" s="222" t="s">
        <v>165</v>
      </c>
      <c r="AS1382" s="222" t="s">
        <v>3454</v>
      </c>
      <c r="AT1382" s="222">
        <v>424495</v>
      </c>
    </row>
    <row r="1383" spans="1:46">
      <c r="A1383" s="222">
        <v>424496</v>
      </c>
      <c r="B1383" s="222" t="s">
        <v>470</v>
      </c>
      <c r="E1383" s="222" t="s">
        <v>164</v>
      </c>
      <c r="K1383" s="222" t="s">
        <v>164</v>
      </c>
      <c r="R1383" s="222" t="s">
        <v>166</v>
      </c>
      <c r="U1383" s="222" t="s">
        <v>165</v>
      </c>
      <c r="V1383" s="222" t="s">
        <v>165</v>
      </c>
      <c r="W1383" s="222" t="s">
        <v>165</v>
      </c>
      <c r="AS1383" s="222" t="s">
        <v>3454</v>
      </c>
      <c r="AT1383" s="222">
        <v>424496</v>
      </c>
    </row>
    <row r="1384" spans="1:46">
      <c r="A1384" s="222">
        <v>424502</v>
      </c>
      <c r="B1384" s="222" t="s">
        <v>470</v>
      </c>
      <c r="L1384" s="222" t="s">
        <v>166</v>
      </c>
      <c r="R1384" s="222" t="s">
        <v>165</v>
      </c>
      <c r="U1384" s="222" t="s">
        <v>165</v>
      </c>
      <c r="V1384" s="222" t="s">
        <v>165</v>
      </c>
      <c r="W1384" s="222" t="s">
        <v>165</v>
      </c>
      <c r="X1384" s="222" t="s">
        <v>165</v>
      </c>
      <c r="AS1384" s="222" t="s">
        <v>3454</v>
      </c>
      <c r="AT1384" s="222">
        <v>424502</v>
      </c>
    </row>
    <row r="1385" spans="1:46">
      <c r="A1385" s="222">
        <v>424505</v>
      </c>
      <c r="B1385" s="222" t="s">
        <v>361</v>
      </c>
      <c r="I1385" s="222" t="s">
        <v>166</v>
      </c>
      <c r="J1385" s="222" t="s">
        <v>166</v>
      </c>
      <c r="L1385" s="222" t="s">
        <v>166</v>
      </c>
      <c r="N1385" s="222" t="s">
        <v>165</v>
      </c>
      <c r="O1385" s="222" t="s">
        <v>165</v>
      </c>
      <c r="P1385" s="222" t="s">
        <v>165</v>
      </c>
      <c r="Q1385" s="222" t="s">
        <v>165</v>
      </c>
      <c r="R1385" s="222" t="s">
        <v>165</v>
      </c>
      <c r="S1385" s="222" t="s">
        <v>165</v>
      </c>
      <c r="AS1385" s="222" t="s">
        <v>3454</v>
      </c>
      <c r="AT1385" s="222">
        <v>424505</v>
      </c>
    </row>
    <row r="1386" spans="1:46">
      <c r="A1386" s="222">
        <v>424510</v>
      </c>
      <c r="B1386" s="222" t="s">
        <v>470</v>
      </c>
      <c r="E1386" s="222" t="s">
        <v>166</v>
      </c>
      <c r="F1386" s="222" t="s">
        <v>166</v>
      </c>
      <c r="K1386" s="222" t="s">
        <v>165</v>
      </c>
      <c r="T1386" s="222" t="s">
        <v>165</v>
      </c>
      <c r="U1386" s="222" t="s">
        <v>165</v>
      </c>
      <c r="V1386" s="222" t="s">
        <v>165</v>
      </c>
      <c r="W1386" s="222" t="s">
        <v>165</v>
      </c>
      <c r="X1386" s="222" t="s">
        <v>165</v>
      </c>
      <c r="AS1386" s="222" t="s">
        <v>3454</v>
      </c>
      <c r="AT1386" s="222">
        <v>424510</v>
      </c>
    </row>
    <row r="1387" spans="1:46">
      <c r="A1387" s="222">
        <v>424511</v>
      </c>
      <c r="B1387" s="222" t="s">
        <v>470</v>
      </c>
      <c r="D1387" s="222" t="s">
        <v>164</v>
      </c>
      <c r="K1387" s="222" t="s">
        <v>165</v>
      </c>
      <c r="L1387" s="222" t="s">
        <v>165</v>
      </c>
      <c r="N1387" s="222" t="s">
        <v>166</v>
      </c>
      <c r="P1387" s="222" t="s">
        <v>166</v>
      </c>
      <c r="T1387" s="222" t="s">
        <v>165</v>
      </c>
      <c r="V1387" s="222" t="s">
        <v>165</v>
      </c>
      <c r="W1387" s="222" t="s">
        <v>165</v>
      </c>
      <c r="X1387" s="222" t="s">
        <v>165</v>
      </c>
      <c r="AS1387" s="222" t="s">
        <v>3454</v>
      </c>
      <c r="AT1387" s="222">
        <v>424511</v>
      </c>
    </row>
    <row r="1388" spans="1:46">
      <c r="A1388" s="222">
        <v>424512</v>
      </c>
      <c r="B1388" s="222" t="s">
        <v>470</v>
      </c>
      <c r="G1388" s="222" t="s">
        <v>165</v>
      </c>
      <c r="H1388" s="222" t="s">
        <v>165</v>
      </c>
      <c r="N1388" s="222" t="s">
        <v>166</v>
      </c>
      <c r="O1388" s="222" t="s">
        <v>166</v>
      </c>
      <c r="P1388" s="222" t="s">
        <v>166</v>
      </c>
      <c r="S1388" s="222" t="s">
        <v>165</v>
      </c>
      <c r="T1388" s="222" t="s">
        <v>165</v>
      </c>
      <c r="U1388" s="222" t="s">
        <v>165</v>
      </c>
      <c r="V1388" s="222" t="s">
        <v>165</v>
      </c>
      <c r="W1388" s="222" t="s">
        <v>165</v>
      </c>
      <c r="X1388" s="222" t="s">
        <v>165</v>
      </c>
      <c r="AS1388" s="222" t="s">
        <v>3454</v>
      </c>
      <c r="AT1388" s="222">
        <v>424512</v>
      </c>
    </row>
    <row r="1389" spans="1:46">
      <c r="A1389" s="222">
        <v>424513</v>
      </c>
      <c r="B1389" s="222" t="s">
        <v>470</v>
      </c>
      <c r="J1389" s="222" t="s">
        <v>166</v>
      </c>
      <c r="L1389" s="222" t="s">
        <v>165</v>
      </c>
      <c r="N1389" s="222" t="s">
        <v>165</v>
      </c>
      <c r="O1389" s="222" t="s">
        <v>165</v>
      </c>
      <c r="R1389" s="222" t="s">
        <v>165</v>
      </c>
      <c r="T1389" s="222" t="s">
        <v>165</v>
      </c>
      <c r="U1389" s="222" t="s">
        <v>165</v>
      </c>
      <c r="V1389" s="222" t="s">
        <v>165</v>
      </c>
      <c r="W1389" s="222" t="s">
        <v>165</v>
      </c>
      <c r="AS1389" s="222" t="s">
        <v>3454</v>
      </c>
      <c r="AT1389" s="222">
        <v>424513</v>
      </c>
    </row>
    <row r="1390" spans="1:46">
      <c r="A1390" s="222">
        <v>424515</v>
      </c>
      <c r="B1390" s="222" t="s">
        <v>361</v>
      </c>
      <c r="H1390" s="222" t="s">
        <v>164</v>
      </c>
      <c r="I1390" s="222" t="s">
        <v>166</v>
      </c>
      <c r="K1390" s="222" t="s">
        <v>164</v>
      </c>
      <c r="M1390" s="222" t="s">
        <v>166</v>
      </c>
      <c r="N1390" s="222" t="s">
        <v>165</v>
      </c>
      <c r="O1390" s="222" t="s">
        <v>165</v>
      </c>
      <c r="P1390" s="222" t="s">
        <v>165</v>
      </c>
      <c r="Q1390" s="222" t="s">
        <v>165</v>
      </c>
      <c r="R1390" s="222" t="s">
        <v>165</v>
      </c>
      <c r="S1390" s="222" t="s">
        <v>165</v>
      </c>
      <c r="AS1390" s="222" t="s">
        <v>3454</v>
      </c>
      <c r="AT1390" s="222">
        <v>424515</v>
      </c>
    </row>
    <row r="1391" spans="1:46">
      <c r="A1391" s="222">
        <v>424516</v>
      </c>
      <c r="B1391" s="222" t="s">
        <v>470</v>
      </c>
      <c r="F1391" s="222" t="s">
        <v>166</v>
      </c>
      <c r="J1391" s="222" t="s">
        <v>164</v>
      </c>
      <c r="K1391" s="222" t="s">
        <v>164</v>
      </c>
      <c r="L1391" s="222" t="s">
        <v>164</v>
      </c>
      <c r="O1391" s="222" t="s">
        <v>165</v>
      </c>
      <c r="P1391" s="222" t="s">
        <v>165</v>
      </c>
      <c r="R1391" s="222" t="s">
        <v>165</v>
      </c>
      <c r="U1391" s="222" t="s">
        <v>165</v>
      </c>
      <c r="V1391" s="222" t="s">
        <v>165</v>
      </c>
      <c r="W1391" s="222" t="s">
        <v>165</v>
      </c>
      <c r="X1391" s="222" t="s">
        <v>165</v>
      </c>
      <c r="AS1391" s="222" t="s">
        <v>3454</v>
      </c>
      <c r="AT1391" s="222">
        <v>424516</v>
      </c>
    </row>
    <row r="1392" spans="1:46">
      <c r="A1392" s="222">
        <v>424520</v>
      </c>
      <c r="B1392" s="222" t="s">
        <v>361</v>
      </c>
      <c r="F1392" s="222" t="s">
        <v>166</v>
      </c>
      <c r="K1392" s="222" t="s">
        <v>166</v>
      </c>
      <c r="M1392" s="222" t="s">
        <v>166</v>
      </c>
      <c r="N1392" s="222" t="s">
        <v>165</v>
      </c>
      <c r="O1392" s="222" t="s">
        <v>165</v>
      </c>
      <c r="R1392" s="222" t="s">
        <v>165</v>
      </c>
      <c r="AS1392" s="222" t="s">
        <v>3454</v>
      </c>
      <c r="AT1392" s="222">
        <v>424520</v>
      </c>
    </row>
    <row r="1393" spans="1:46">
      <c r="A1393" s="222">
        <v>424524</v>
      </c>
      <c r="B1393" s="222" t="s">
        <v>470</v>
      </c>
      <c r="L1393" s="222" t="s">
        <v>165</v>
      </c>
      <c r="M1393" s="222" t="s">
        <v>164</v>
      </c>
      <c r="O1393" s="222" t="s">
        <v>165</v>
      </c>
      <c r="P1393" s="222" t="s">
        <v>165</v>
      </c>
      <c r="R1393" s="222" t="s">
        <v>165</v>
      </c>
      <c r="AS1393" s="222" t="s">
        <v>3454</v>
      </c>
      <c r="AT1393" s="222">
        <v>424524</v>
      </c>
    </row>
    <row r="1394" spans="1:46">
      <c r="A1394" s="222">
        <v>424525</v>
      </c>
      <c r="B1394" s="222" t="s">
        <v>470</v>
      </c>
      <c r="E1394" s="222" t="s">
        <v>164</v>
      </c>
      <c r="K1394" s="222" t="s">
        <v>164</v>
      </c>
      <c r="P1394" s="222" t="s">
        <v>165</v>
      </c>
      <c r="R1394" s="222" t="s">
        <v>165</v>
      </c>
      <c r="S1394" s="222" t="s">
        <v>165</v>
      </c>
      <c r="T1394" s="222" t="s">
        <v>165</v>
      </c>
      <c r="U1394" s="222" t="s">
        <v>165</v>
      </c>
      <c r="V1394" s="222" t="s">
        <v>165</v>
      </c>
      <c r="W1394" s="222" t="s">
        <v>165</v>
      </c>
      <c r="X1394" s="222" t="s">
        <v>165</v>
      </c>
      <c r="AS1394" s="222" t="s">
        <v>3454</v>
      </c>
      <c r="AT1394" s="222">
        <v>424525</v>
      </c>
    </row>
    <row r="1395" spans="1:46">
      <c r="A1395" s="222">
        <v>424526</v>
      </c>
      <c r="B1395" s="222" t="s">
        <v>470</v>
      </c>
      <c r="S1395" s="222" t="s">
        <v>165</v>
      </c>
      <c r="T1395" s="222" t="s">
        <v>165</v>
      </c>
      <c r="U1395" s="222" t="s">
        <v>165</v>
      </c>
      <c r="V1395" s="222" t="s">
        <v>165</v>
      </c>
      <c r="W1395" s="222" t="s">
        <v>165</v>
      </c>
      <c r="X1395" s="222" t="s">
        <v>165</v>
      </c>
      <c r="AS1395" s="222" t="s">
        <v>3454</v>
      </c>
      <c r="AT1395" s="222">
        <v>424526</v>
      </c>
    </row>
    <row r="1396" spans="1:46">
      <c r="A1396" s="222">
        <v>424527</v>
      </c>
      <c r="B1396" s="222" t="s">
        <v>361</v>
      </c>
      <c r="G1396" s="222" t="s">
        <v>165</v>
      </c>
      <c r="K1396" s="222" t="s">
        <v>166</v>
      </c>
      <c r="M1396" s="222" t="s">
        <v>165</v>
      </c>
      <c r="N1396" s="222" t="s">
        <v>165</v>
      </c>
      <c r="O1396" s="222" t="s">
        <v>165</v>
      </c>
      <c r="P1396" s="222" t="s">
        <v>165</v>
      </c>
      <c r="Q1396" s="222" t="s">
        <v>165</v>
      </c>
      <c r="R1396" s="222" t="s">
        <v>165</v>
      </c>
      <c r="S1396" s="222" t="s">
        <v>165</v>
      </c>
      <c r="AS1396" s="222" t="s">
        <v>3454</v>
      </c>
      <c r="AT1396" s="222">
        <v>424527</v>
      </c>
    </row>
    <row r="1397" spans="1:46">
      <c r="A1397" s="222">
        <v>424530</v>
      </c>
      <c r="B1397" s="222" t="s">
        <v>361</v>
      </c>
      <c r="G1397" s="222" t="s">
        <v>165</v>
      </c>
      <c r="L1397" s="222" t="s">
        <v>165</v>
      </c>
      <c r="M1397" s="222" t="s">
        <v>165</v>
      </c>
      <c r="N1397" s="222" t="s">
        <v>165</v>
      </c>
      <c r="O1397" s="222" t="s">
        <v>165</v>
      </c>
      <c r="P1397" s="222" t="s">
        <v>165</v>
      </c>
      <c r="Q1397" s="222" t="s">
        <v>165</v>
      </c>
      <c r="R1397" s="222" t="s">
        <v>165</v>
      </c>
      <c r="S1397" s="222" t="s">
        <v>165</v>
      </c>
      <c r="AS1397" s="222" t="s">
        <v>3454</v>
      </c>
      <c r="AT1397" s="222">
        <v>424530</v>
      </c>
    </row>
    <row r="1398" spans="1:46">
      <c r="A1398" s="222">
        <v>424532</v>
      </c>
      <c r="B1398" s="222" t="s">
        <v>470</v>
      </c>
      <c r="J1398" s="222" t="s">
        <v>164</v>
      </c>
      <c r="N1398" s="222" t="s">
        <v>166</v>
      </c>
      <c r="O1398" s="222" t="s">
        <v>166</v>
      </c>
      <c r="S1398" s="222" t="s">
        <v>166</v>
      </c>
      <c r="T1398" s="222" t="s">
        <v>165</v>
      </c>
      <c r="U1398" s="222" t="s">
        <v>165</v>
      </c>
      <c r="V1398" s="222" t="s">
        <v>165</v>
      </c>
      <c r="W1398" s="222" t="s">
        <v>165</v>
      </c>
      <c r="X1398" s="222" t="s">
        <v>165</v>
      </c>
      <c r="AS1398" s="222" t="s">
        <v>3454</v>
      </c>
      <c r="AT1398" s="222">
        <v>424532</v>
      </c>
    </row>
    <row r="1399" spans="1:46">
      <c r="A1399" s="222">
        <v>424534</v>
      </c>
      <c r="B1399" s="222" t="s">
        <v>361</v>
      </c>
      <c r="F1399" s="222" t="s">
        <v>165</v>
      </c>
      <c r="G1399" s="222" t="s">
        <v>165</v>
      </c>
      <c r="M1399" s="222" t="s">
        <v>165</v>
      </c>
      <c r="O1399" s="222" t="s">
        <v>165</v>
      </c>
      <c r="R1399" s="222" t="s">
        <v>165</v>
      </c>
      <c r="AS1399" s="222" t="s">
        <v>3454</v>
      </c>
      <c r="AT1399" s="222">
        <v>424534</v>
      </c>
    </row>
    <row r="1400" spans="1:46">
      <c r="A1400" s="222">
        <v>424537</v>
      </c>
      <c r="B1400" s="222" t="s">
        <v>361</v>
      </c>
      <c r="K1400" s="222" t="s">
        <v>166</v>
      </c>
      <c r="N1400" s="222" t="s">
        <v>165</v>
      </c>
      <c r="O1400" s="222" t="s">
        <v>165</v>
      </c>
      <c r="P1400" s="222" t="s">
        <v>165</v>
      </c>
      <c r="Q1400" s="222" t="s">
        <v>165</v>
      </c>
      <c r="R1400" s="222" t="s">
        <v>165</v>
      </c>
      <c r="S1400" s="222" t="s">
        <v>165</v>
      </c>
      <c r="AS1400" s="222" t="s">
        <v>3454</v>
      </c>
      <c r="AT1400" s="222">
        <v>424537</v>
      </c>
    </row>
    <row r="1401" spans="1:46">
      <c r="A1401" s="222">
        <v>424538</v>
      </c>
      <c r="B1401" s="222" t="s">
        <v>470</v>
      </c>
      <c r="G1401" s="222" t="s">
        <v>164</v>
      </c>
      <c r="J1401" s="222" t="s">
        <v>166</v>
      </c>
      <c r="L1401" s="222" t="s">
        <v>165</v>
      </c>
      <c r="N1401" s="222" t="s">
        <v>166</v>
      </c>
      <c r="O1401" s="222" t="s">
        <v>166</v>
      </c>
      <c r="P1401" s="222" t="s">
        <v>165</v>
      </c>
      <c r="Q1401" s="222" t="s">
        <v>165</v>
      </c>
      <c r="R1401" s="222" t="s">
        <v>165</v>
      </c>
      <c r="S1401" s="222" t="s">
        <v>166</v>
      </c>
      <c r="T1401" s="222" t="s">
        <v>165</v>
      </c>
      <c r="U1401" s="222" t="s">
        <v>165</v>
      </c>
      <c r="V1401" s="222" t="s">
        <v>165</v>
      </c>
      <c r="W1401" s="222" t="s">
        <v>165</v>
      </c>
      <c r="X1401" s="222" t="s">
        <v>165</v>
      </c>
      <c r="AS1401" s="222" t="s">
        <v>3454</v>
      </c>
      <c r="AT1401" s="222">
        <v>424538</v>
      </c>
    </row>
    <row r="1402" spans="1:46">
      <c r="A1402" s="222">
        <v>424549</v>
      </c>
      <c r="B1402" s="222" t="s">
        <v>470</v>
      </c>
      <c r="I1402" s="222" t="s">
        <v>164</v>
      </c>
      <c r="J1402" s="222" t="s">
        <v>166</v>
      </c>
      <c r="M1402" s="222" t="s">
        <v>166</v>
      </c>
      <c r="N1402" s="222" t="s">
        <v>165</v>
      </c>
      <c r="P1402" s="222" t="s">
        <v>165</v>
      </c>
      <c r="Q1402" s="222" t="s">
        <v>165</v>
      </c>
      <c r="T1402" s="222" t="s">
        <v>165</v>
      </c>
      <c r="U1402" s="222" t="s">
        <v>165</v>
      </c>
      <c r="V1402" s="222" t="s">
        <v>165</v>
      </c>
      <c r="W1402" s="222" t="s">
        <v>165</v>
      </c>
      <c r="X1402" s="222" t="s">
        <v>165</v>
      </c>
      <c r="AS1402" s="222" t="s">
        <v>3454</v>
      </c>
      <c r="AT1402" s="222">
        <v>424549</v>
      </c>
    </row>
    <row r="1403" spans="1:46">
      <c r="A1403" s="222">
        <v>424551</v>
      </c>
      <c r="B1403" s="222" t="s">
        <v>470</v>
      </c>
      <c r="F1403" s="222" t="s">
        <v>166</v>
      </c>
      <c r="J1403" s="222" t="s">
        <v>165</v>
      </c>
      <c r="L1403" s="222" t="s">
        <v>165</v>
      </c>
      <c r="O1403" s="222" t="s">
        <v>165</v>
      </c>
      <c r="P1403" s="222" t="s">
        <v>165</v>
      </c>
      <c r="R1403" s="222" t="s">
        <v>165</v>
      </c>
      <c r="U1403" s="222" t="s">
        <v>165</v>
      </c>
      <c r="V1403" s="222" t="s">
        <v>165</v>
      </c>
      <c r="W1403" s="222" t="s">
        <v>165</v>
      </c>
      <c r="X1403" s="222" t="s">
        <v>165</v>
      </c>
      <c r="AS1403" s="222" t="s">
        <v>3454</v>
      </c>
      <c r="AT1403" s="222">
        <v>424551</v>
      </c>
    </row>
    <row r="1404" spans="1:46">
      <c r="A1404" s="222">
        <v>424556</v>
      </c>
      <c r="B1404" s="222" t="s">
        <v>361</v>
      </c>
      <c r="D1404" s="222" t="s">
        <v>164</v>
      </c>
      <c r="E1404" s="222" t="s">
        <v>164</v>
      </c>
      <c r="J1404" s="222" t="s">
        <v>165</v>
      </c>
      <c r="M1404" s="222" t="s">
        <v>165</v>
      </c>
      <c r="O1404" s="222" t="s">
        <v>165</v>
      </c>
      <c r="R1404" s="222" t="s">
        <v>165</v>
      </c>
      <c r="AS1404" s="222" t="s">
        <v>3454</v>
      </c>
      <c r="AT1404" s="222">
        <v>424556</v>
      </c>
    </row>
    <row r="1405" spans="1:46">
      <c r="A1405" s="222">
        <v>424558</v>
      </c>
      <c r="B1405" s="222" t="s">
        <v>470</v>
      </c>
      <c r="D1405" s="222" t="s">
        <v>166</v>
      </c>
      <c r="J1405" s="222" t="s">
        <v>164</v>
      </c>
      <c r="T1405" s="222" t="s">
        <v>165</v>
      </c>
      <c r="U1405" s="222" t="s">
        <v>165</v>
      </c>
      <c r="W1405" s="222" t="s">
        <v>165</v>
      </c>
      <c r="X1405" s="222" t="s">
        <v>165</v>
      </c>
      <c r="AS1405" s="222" t="s">
        <v>3454</v>
      </c>
      <c r="AT1405" s="222">
        <v>424558</v>
      </c>
    </row>
    <row r="1406" spans="1:46">
      <c r="A1406" s="222">
        <v>424564</v>
      </c>
      <c r="B1406" s="222" t="s">
        <v>470</v>
      </c>
      <c r="H1406" s="222" t="s">
        <v>165</v>
      </c>
      <c r="J1406" s="222" t="s">
        <v>166</v>
      </c>
      <c r="L1406" s="222" t="s">
        <v>165</v>
      </c>
      <c r="M1406" s="222" t="s">
        <v>165</v>
      </c>
      <c r="R1406" s="222" t="s">
        <v>165</v>
      </c>
      <c r="S1406" s="222" t="s">
        <v>165</v>
      </c>
      <c r="T1406" s="222" t="s">
        <v>165</v>
      </c>
      <c r="U1406" s="222" t="s">
        <v>165</v>
      </c>
      <c r="W1406" s="222" t="s">
        <v>165</v>
      </c>
      <c r="AS1406" s="222" t="s">
        <v>3454</v>
      </c>
      <c r="AT1406" s="222">
        <v>424564</v>
      </c>
    </row>
    <row r="1407" spans="1:46">
      <c r="A1407" s="222">
        <v>424565</v>
      </c>
      <c r="B1407" s="222" t="s">
        <v>470</v>
      </c>
      <c r="D1407" s="222" t="s">
        <v>166</v>
      </c>
      <c r="F1407" s="222" t="s">
        <v>166</v>
      </c>
      <c r="J1407" s="222" t="s">
        <v>166</v>
      </c>
      <c r="K1407" s="222" t="s">
        <v>165</v>
      </c>
      <c r="O1407" s="222" t="s">
        <v>165</v>
      </c>
      <c r="Q1407" s="222" t="s">
        <v>165</v>
      </c>
      <c r="R1407" s="222" t="s">
        <v>166</v>
      </c>
      <c r="V1407" s="222" t="s">
        <v>165</v>
      </c>
      <c r="X1407" s="222" t="s">
        <v>166</v>
      </c>
      <c r="AS1407" s="222" t="s">
        <v>3454</v>
      </c>
      <c r="AT1407" s="222">
        <v>424565</v>
      </c>
    </row>
    <row r="1408" spans="1:46">
      <c r="A1408" s="222">
        <v>424566</v>
      </c>
      <c r="B1408" s="222" t="s">
        <v>470</v>
      </c>
      <c r="C1408" s="222" t="s">
        <v>164</v>
      </c>
      <c r="G1408" s="222" t="s">
        <v>166</v>
      </c>
      <c r="K1408" s="222" t="s">
        <v>166</v>
      </c>
      <c r="T1408" s="222" t="s">
        <v>165</v>
      </c>
      <c r="U1408" s="222" t="s">
        <v>165</v>
      </c>
      <c r="V1408" s="222" t="s">
        <v>165</v>
      </c>
      <c r="W1408" s="222" t="s">
        <v>165</v>
      </c>
      <c r="X1408" s="222" t="s">
        <v>165</v>
      </c>
      <c r="AS1408" s="222" t="s">
        <v>3454</v>
      </c>
      <c r="AT1408" s="222">
        <v>424566</v>
      </c>
    </row>
    <row r="1409" spans="1:46">
      <c r="A1409" s="222">
        <v>424567</v>
      </c>
      <c r="B1409" s="222" t="s">
        <v>470</v>
      </c>
      <c r="F1409" s="222" t="s">
        <v>165</v>
      </c>
      <c r="G1409" s="222" t="s">
        <v>165</v>
      </c>
      <c r="K1409" s="222" t="s">
        <v>165</v>
      </c>
      <c r="O1409" s="222" t="s">
        <v>166</v>
      </c>
      <c r="Q1409" s="222" t="s">
        <v>165</v>
      </c>
      <c r="T1409" s="222" t="s">
        <v>165</v>
      </c>
      <c r="U1409" s="222" t="s">
        <v>165</v>
      </c>
      <c r="V1409" s="222" t="s">
        <v>165</v>
      </c>
      <c r="W1409" s="222" t="s">
        <v>165</v>
      </c>
      <c r="X1409" s="222" t="s">
        <v>165</v>
      </c>
      <c r="AS1409" s="222" t="s">
        <v>3454</v>
      </c>
      <c r="AT1409" s="222">
        <v>424567</v>
      </c>
    </row>
    <row r="1410" spans="1:46">
      <c r="A1410" s="222">
        <v>424568</v>
      </c>
      <c r="B1410" s="222" t="s">
        <v>470</v>
      </c>
      <c r="E1410" s="222" t="s">
        <v>164</v>
      </c>
      <c r="F1410" s="222" t="s">
        <v>164</v>
      </c>
      <c r="K1410" s="222" t="s">
        <v>166</v>
      </c>
      <c r="O1410" s="222" t="s">
        <v>166</v>
      </c>
      <c r="R1410" s="222" t="s">
        <v>166</v>
      </c>
      <c r="U1410" s="222" t="s">
        <v>165</v>
      </c>
      <c r="V1410" s="222" t="s">
        <v>165</v>
      </c>
      <c r="W1410" s="222" t="s">
        <v>165</v>
      </c>
      <c r="AS1410" s="222" t="s">
        <v>3454</v>
      </c>
      <c r="AT1410" s="222">
        <v>424568</v>
      </c>
    </row>
    <row r="1411" spans="1:46">
      <c r="A1411" s="222">
        <v>424569</v>
      </c>
      <c r="B1411" s="222" t="s">
        <v>361</v>
      </c>
      <c r="D1411" s="222" t="s">
        <v>164</v>
      </c>
      <c r="G1411" s="222" t="s">
        <v>164</v>
      </c>
      <c r="J1411" s="222" t="s">
        <v>164</v>
      </c>
      <c r="K1411" s="222" t="s">
        <v>164</v>
      </c>
      <c r="O1411" s="222" t="s">
        <v>165</v>
      </c>
      <c r="R1411" s="222" t="s">
        <v>165</v>
      </c>
      <c r="AS1411" s="222" t="s">
        <v>3454</v>
      </c>
      <c r="AT1411" s="222">
        <v>424569</v>
      </c>
    </row>
    <row r="1412" spans="1:46">
      <c r="A1412" s="222">
        <v>424570</v>
      </c>
      <c r="B1412" s="222" t="s">
        <v>470</v>
      </c>
      <c r="E1412" s="222" t="s">
        <v>164</v>
      </c>
      <c r="F1412" s="222" t="s">
        <v>166</v>
      </c>
      <c r="K1412" s="222" t="s">
        <v>166</v>
      </c>
      <c r="N1412" s="222" t="s">
        <v>165</v>
      </c>
      <c r="O1412" s="222" t="s">
        <v>165</v>
      </c>
      <c r="P1412" s="222" t="s">
        <v>165</v>
      </c>
      <c r="Q1412" s="222" t="s">
        <v>165</v>
      </c>
      <c r="R1412" s="222" t="s">
        <v>165</v>
      </c>
      <c r="S1412" s="222" t="s">
        <v>165</v>
      </c>
      <c r="T1412" s="222" t="s">
        <v>165</v>
      </c>
      <c r="U1412" s="222" t="s">
        <v>165</v>
      </c>
      <c r="V1412" s="222" t="s">
        <v>165</v>
      </c>
      <c r="W1412" s="222" t="s">
        <v>165</v>
      </c>
      <c r="X1412" s="222" t="s">
        <v>165</v>
      </c>
      <c r="AS1412" s="222" t="s">
        <v>3454</v>
      </c>
      <c r="AT1412" s="222">
        <v>424570</v>
      </c>
    </row>
    <row r="1413" spans="1:46">
      <c r="A1413" s="222">
        <v>424573</v>
      </c>
      <c r="B1413" s="222" t="s">
        <v>470</v>
      </c>
      <c r="J1413" s="222" t="s">
        <v>165</v>
      </c>
      <c r="K1413" s="222" t="s">
        <v>165</v>
      </c>
      <c r="N1413" s="222" t="s">
        <v>166</v>
      </c>
      <c r="O1413" s="222" t="s">
        <v>166</v>
      </c>
      <c r="P1413" s="222" t="s">
        <v>166</v>
      </c>
      <c r="Q1413" s="222" t="s">
        <v>166</v>
      </c>
      <c r="R1413" s="222" t="s">
        <v>166</v>
      </c>
      <c r="S1413" s="222" t="s">
        <v>166</v>
      </c>
      <c r="T1413" s="222" t="s">
        <v>165</v>
      </c>
      <c r="U1413" s="222" t="s">
        <v>165</v>
      </c>
      <c r="V1413" s="222" t="s">
        <v>165</v>
      </c>
      <c r="W1413" s="222" t="s">
        <v>165</v>
      </c>
      <c r="X1413" s="222" t="s">
        <v>165</v>
      </c>
      <c r="AS1413" s="222" t="s">
        <v>3454</v>
      </c>
      <c r="AT1413" s="222">
        <v>424573</v>
      </c>
    </row>
    <row r="1414" spans="1:46">
      <c r="A1414" s="222">
        <v>424577</v>
      </c>
      <c r="B1414" s="222" t="s">
        <v>470</v>
      </c>
      <c r="F1414" s="222" t="s">
        <v>164</v>
      </c>
      <c r="J1414" s="222" t="s">
        <v>164</v>
      </c>
      <c r="K1414" s="222" t="s">
        <v>166</v>
      </c>
      <c r="L1414" s="222" t="s">
        <v>166</v>
      </c>
      <c r="O1414" s="222" t="s">
        <v>166</v>
      </c>
      <c r="P1414" s="222" t="s">
        <v>166</v>
      </c>
      <c r="R1414" s="222" t="s">
        <v>165</v>
      </c>
      <c r="U1414" s="222" t="s">
        <v>165</v>
      </c>
      <c r="V1414" s="222" t="s">
        <v>165</v>
      </c>
      <c r="W1414" s="222" t="s">
        <v>165</v>
      </c>
      <c r="X1414" s="222" t="s">
        <v>165</v>
      </c>
      <c r="AS1414" s="222" t="s">
        <v>3454</v>
      </c>
      <c r="AT1414" s="222">
        <v>424577</v>
      </c>
    </row>
    <row r="1415" spans="1:46">
      <c r="A1415" s="222">
        <v>424578</v>
      </c>
      <c r="B1415" s="222" t="s">
        <v>470</v>
      </c>
      <c r="E1415" s="222" t="s">
        <v>166</v>
      </c>
      <c r="F1415" s="222" t="s">
        <v>166</v>
      </c>
      <c r="J1415" s="222" t="s">
        <v>166</v>
      </c>
      <c r="K1415" s="222" t="s">
        <v>165</v>
      </c>
      <c r="N1415" s="222" t="s">
        <v>165</v>
      </c>
      <c r="P1415" s="222" t="s">
        <v>166</v>
      </c>
      <c r="Q1415" s="222" t="s">
        <v>165</v>
      </c>
      <c r="R1415" s="222" t="s">
        <v>166</v>
      </c>
      <c r="T1415" s="222" t="s">
        <v>165</v>
      </c>
      <c r="U1415" s="222" t="s">
        <v>165</v>
      </c>
      <c r="V1415" s="222" t="s">
        <v>165</v>
      </c>
      <c r="W1415" s="222" t="s">
        <v>165</v>
      </c>
      <c r="AS1415" s="222" t="s">
        <v>3454</v>
      </c>
      <c r="AT1415" s="222">
        <v>424578</v>
      </c>
    </row>
    <row r="1416" spans="1:46">
      <c r="A1416" s="222">
        <v>424579</v>
      </c>
      <c r="B1416" s="222" t="s">
        <v>470</v>
      </c>
      <c r="C1416" s="222" t="s">
        <v>166</v>
      </c>
      <c r="I1416" s="222" t="s">
        <v>165</v>
      </c>
      <c r="N1416" s="222" t="s">
        <v>166</v>
      </c>
      <c r="T1416" s="222" t="s">
        <v>165</v>
      </c>
      <c r="U1416" s="222" t="s">
        <v>165</v>
      </c>
      <c r="V1416" s="222" t="s">
        <v>165</v>
      </c>
      <c r="W1416" s="222" t="s">
        <v>165</v>
      </c>
      <c r="X1416" s="222" t="s">
        <v>165</v>
      </c>
      <c r="AS1416" s="222" t="s">
        <v>3454</v>
      </c>
      <c r="AT1416" s="222">
        <v>424579</v>
      </c>
    </row>
    <row r="1417" spans="1:46">
      <c r="A1417" s="222">
        <v>424581</v>
      </c>
      <c r="B1417" s="222" t="s">
        <v>470</v>
      </c>
      <c r="D1417" s="222" t="s">
        <v>166</v>
      </c>
      <c r="F1417" s="222" t="s">
        <v>166</v>
      </c>
      <c r="K1417" s="222" t="s">
        <v>166</v>
      </c>
      <c r="O1417" s="222" t="s">
        <v>165</v>
      </c>
      <c r="P1417" s="222" t="s">
        <v>165</v>
      </c>
      <c r="Q1417" s="222" t="s">
        <v>165</v>
      </c>
      <c r="S1417" s="222" t="s">
        <v>165</v>
      </c>
      <c r="T1417" s="222" t="s">
        <v>165</v>
      </c>
      <c r="U1417" s="222" t="s">
        <v>165</v>
      </c>
      <c r="V1417" s="222" t="s">
        <v>165</v>
      </c>
      <c r="W1417" s="222" t="s">
        <v>165</v>
      </c>
      <c r="X1417" s="222" t="s">
        <v>165</v>
      </c>
      <c r="AS1417" s="222" t="s">
        <v>3454</v>
      </c>
      <c r="AT1417" s="222">
        <v>424581</v>
      </c>
    </row>
    <row r="1418" spans="1:46">
      <c r="A1418" s="222">
        <v>424582</v>
      </c>
      <c r="B1418" s="222" t="s">
        <v>470</v>
      </c>
      <c r="J1418" s="222" t="s">
        <v>166</v>
      </c>
      <c r="K1418" s="222" t="s">
        <v>166</v>
      </c>
      <c r="Q1418" s="222" t="s">
        <v>166</v>
      </c>
      <c r="T1418" s="222" t="s">
        <v>165</v>
      </c>
      <c r="U1418" s="222" t="s">
        <v>165</v>
      </c>
      <c r="V1418" s="222" t="s">
        <v>165</v>
      </c>
      <c r="W1418" s="222" t="s">
        <v>165</v>
      </c>
      <c r="X1418" s="222" t="s">
        <v>165</v>
      </c>
      <c r="AS1418" s="222" t="s">
        <v>3454</v>
      </c>
      <c r="AT1418" s="222">
        <v>424582</v>
      </c>
    </row>
    <row r="1419" spans="1:46">
      <c r="A1419" s="222">
        <v>424585</v>
      </c>
      <c r="B1419" s="222" t="s">
        <v>470</v>
      </c>
      <c r="D1419" s="222" t="s">
        <v>164</v>
      </c>
      <c r="I1419" s="222" t="s">
        <v>165</v>
      </c>
      <c r="O1419" s="222" t="s">
        <v>166</v>
      </c>
      <c r="T1419" s="222" t="s">
        <v>165</v>
      </c>
      <c r="U1419" s="222" t="s">
        <v>165</v>
      </c>
      <c r="V1419" s="222" t="s">
        <v>165</v>
      </c>
      <c r="W1419" s="222" t="s">
        <v>165</v>
      </c>
      <c r="X1419" s="222" t="s">
        <v>165</v>
      </c>
      <c r="AS1419" s="222" t="s">
        <v>3454</v>
      </c>
      <c r="AT1419" s="222">
        <v>424585</v>
      </c>
    </row>
    <row r="1420" spans="1:46">
      <c r="A1420" s="222">
        <v>424587</v>
      </c>
      <c r="B1420" s="222" t="s">
        <v>470</v>
      </c>
      <c r="L1420" s="222" t="s">
        <v>165</v>
      </c>
      <c r="T1420" s="222" t="s">
        <v>165</v>
      </c>
      <c r="U1420" s="222" t="s">
        <v>165</v>
      </c>
      <c r="V1420" s="222" t="s">
        <v>165</v>
      </c>
      <c r="W1420" s="222" t="s">
        <v>165</v>
      </c>
      <c r="X1420" s="222" t="s">
        <v>165</v>
      </c>
      <c r="AS1420" s="222" t="s">
        <v>3454</v>
      </c>
      <c r="AT1420" s="222">
        <v>424587</v>
      </c>
    </row>
    <row r="1421" spans="1:46">
      <c r="A1421" s="222">
        <v>424588</v>
      </c>
      <c r="B1421" s="222" t="s">
        <v>470</v>
      </c>
      <c r="N1421" s="222" t="s">
        <v>165</v>
      </c>
      <c r="O1421" s="222" t="s">
        <v>165</v>
      </c>
      <c r="P1421" s="222" t="s">
        <v>165</v>
      </c>
      <c r="Q1421" s="222" t="s">
        <v>165</v>
      </c>
      <c r="R1421" s="222" t="s">
        <v>165</v>
      </c>
      <c r="S1421" s="222" t="s">
        <v>165</v>
      </c>
      <c r="T1421" s="222" t="s">
        <v>165</v>
      </c>
      <c r="U1421" s="222" t="s">
        <v>165</v>
      </c>
      <c r="V1421" s="222" t="s">
        <v>165</v>
      </c>
      <c r="W1421" s="222" t="s">
        <v>165</v>
      </c>
      <c r="X1421" s="222" t="s">
        <v>165</v>
      </c>
      <c r="AS1421" s="222" t="s">
        <v>3454</v>
      </c>
      <c r="AT1421" s="222">
        <v>424588</v>
      </c>
    </row>
    <row r="1422" spans="1:46">
      <c r="A1422" s="222">
        <v>424589</v>
      </c>
      <c r="B1422" s="222" t="s">
        <v>470</v>
      </c>
      <c r="D1422" s="222" t="s">
        <v>164</v>
      </c>
      <c r="R1422" s="222" t="s">
        <v>165</v>
      </c>
      <c r="T1422" s="222" t="s">
        <v>165</v>
      </c>
      <c r="U1422" s="222" t="s">
        <v>165</v>
      </c>
      <c r="V1422" s="222" t="s">
        <v>165</v>
      </c>
      <c r="W1422" s="222" t="s">
        <v>165</v>
      </c>
      <c r="X1422" s="222" t="s">
        <v>166</v>
      </c>
      <c r="AS1422" s="222" t="s">
        <v>3454</v>
      </c>
      <c r="AT1422" s="222">
        <v>424589</v>
      </c>
    </row>
    <row r="1423" spans="1:46">
      <c r="A1423" s="222">
        <v>424590</v>
      </c>
      <c r="B1423" s="222" t="s">
        <v>470</v>
      </c>
      <c r="D1423" s="222" t="s">
        <v>166</v>
      </c>
      <c r="I1423" s="222" t="s">
        <v>165</v>
      </c>
      <c r="J1423" s="222" t="s">
        <v>166</v>
      </c>
      <c r="T1423" s="222" t="s">
        <v>165</v>
      </c>
      <c r="U1423" s="222" t="s">
        <v>165</v>
      </c>
      <c r="V1423" s="222" t="s">
        <v>165</v>
      </c>
      <c r="W1423" s="222" t="s">
        <v>165</v>
      </c>
      <c r="X1423" s="222" t="s">
        <v>165</v>
      </c>
      <c r="AS1423" s="222" t="s">
        <v>3454</v>
      </c>
      <c r="AT1423" s="222">
        <v>424590</v>
      </c>
    </row>
    <row r="1424" spans="1:46">
      <c r="A1424" s="222">
        <v>424592</v>
      </c>
      <c r="B1424" s="222" t="s">
        <v>470</v>
      </c>
      <c r="J1424" s="222" t="s">
        <v>165</v>
      </c>
      <c r="L1424" s="222" t="s">
        <v>165</v>
      </c>
      <c r="M1424" s="222" t="s">
        <v>165</v>
      </c>
      <c r="R1424" s="222" t="s">
        <v>165</v>
      </c>
      <c r="T1424" s="222" t="s">
        <v>165</v>
      </c>
      <c r="U1424" s="222" t="s">
        <v>165</v>
      </c>
      <c r="V1424" s="222" t="s">
        <v>165</v>
      </c>
      <c r="W1424" s="222" t="s">
        <v>165</v>
      </c>
      <c r="AS1424" s="222" t="s">
        <v>3454</v>
      </c>
      <c r="AT1424" s="222">
        <v>424592</v>
      </c>
    </row>
    <row r="1425" spans="1:46">
      <c r="A1425" s="222">
        <v>424593</v>
      </c>
      <c r="B1425" s="222" t="s">
        <v>470</v>
      </c>
      <c r="J1425" s="222" t="s">
        <v>166</v>
      </c>
      <c r="K1425" s="222" t="s">
        <v>166</v>
      </c>
      <c r="L1425" s="222" t="s">
        <v>165</v>
      </c>
      <c r="R1425" s="222" t="s">
        <v>165</v>
      </c>
      <c r="T1425" s="222" t="s">
        <v>165</v>
      </c>
      <c r="U1425" s="222" t="s">
        <v>165</v>
      </c>
      <c r="W1425" s="222" t="s">
        <v>165</v>
      </c>
      <c r="AS1425" s="222" t="s">
        <v>3454</v>
      </c>
      <c r="AT1425" s="222">
        <v>424593</v>
      </c>
    </row>
    <row r="1426" spans="1:46">
      <c r="A1426" s="222">
        <v>424596</v>
      </c>
      <c r="B1426" s="222" t="s">
        <v>470</v>
      </c>
      <c r="K1426" s="222" t="s">
        <v>165</v>
      </c>
      <c r="M1426" s="222" t="s">
        <v>165</v>
      </c>
      <c r="P1426" s="222" t="s">
        <v>165</v>
      </c>
      <c r="Q1426" s="222" t="s">
        <v>165</v>
      </c>
      <c r="T1426" s="222" t="s">
        <v>165</v>
      </c>
      <c r="U1426" s="222" t="s">
        <v>165</v>
      </c>
      <c r="V1426" s="222" t="s">
        <v>165</v>
      </c>
      <c r="W1426" s="222" t="s">
        <v>165</v>
      </c>
      <c r="X1426" s="222" t="s">
        <v>165</v>
      </c>
      <c r="AS1426" s="222" t="s">
        <v>3454</v>
      </c>
      <c r="AT1426" s="222">
        <v>424596</v>
      </c>
    </row>
    <row r="1427" spans="1:46">
      <c r="A1427" s="222">
        <v>424597</v>
      </c>
      <c r="B1427" s="222" t="s">
        <v>470</v>
      </c>
      <c r="J1427" s="222" t="s">
        <v>166</v>
      </c>
      <c r="L1427" s="222" t="s">
        <v>165</v>
      </c>
      <c r="M1427" s="222" t="s">
        <v>166</v>
      </c>
      <c r="N1427" s="222" t="s">
        <v>166</v>
      </c>
      <c r="O1427" s="222" t="s">
        <v>166</v>
      </c>
      <c r="R1427" s="222" t="s">
        <v>165</v>
      </c>
      <c r="T1427" s="222" t="s">
        <v>165</v>
      </c>
      <c r="U1427" s="222" t="s">
        <v>165</v>
      </c>
      <c r="V1427" s="222" t="s">
        <v>165</v>
      </c>
      <c r="W1427" s="222" t="s">
        <v>165</v>
      </c>
      <c r="AS1427" s="222" t="s">
        <v>3454</v>
      </c>
      <c r="AT1427" s="222">
        <v>424597</v>
      </c>
    </row>
    <row r="1428" spans="1:46">
      <c r="A1428" s="222">
        <v>424598</v>
      </c>
      <c r="B1428" s="222" t="s">
        <v>470</v>
      </c>
      <c r="G1428" s="222" t="s">
        <v>165</v>
      </c>
      <c r="H1428" s="222" t="s">
        <v>165</v>
      </c>
      <c r="M1428" s="222" t="s">
        <v>165</v>
      </c>
      <c r="N1428" s="222" t="s">
        <v>166</v>
      </c>
      <c r="T1428" s="222" t="s">
        <v>165</v>
      </c>
      <c r="U1428" s="222" t="s">
        <v>165</v>
      </c>
      <c r="V1428" s="222" t="s">
        <v>165</v>
      </c>
      <c r="W1428" s="222" t="s">
        <v>165</v>
      </c>
      <c r="X1428" s="222" t="s">
        <v>165</v>
      </c>
      <c r="AS1428" s="222" t="s">
        <v>3454</v>
      </c>
      <c r="AT1428" s="222">
        <v>424598</v>
      </c>
    </row>
    <row r="1429" spans="1:46">
      <c r="A1429" s="222">
        <v>424600</v>
      </c>
      <c r="B1429" s="222" t="s">
        <v>498</v>
      </c>
      <c r="K1429" s="222" t="s">
        <v>166</v>
      </c>
      <c r="U1429" s="222" t="s">
        <v>165</v>
      </c>
      <c r="V1429" s="222" t="s">
        <v>165</v>
      </c>
      <c r="W1429" s="222" t="s">
        <v>165</v>
      </c>
      <c r="Z1429" s="222" t="s">
        <v>165</v>
      </c>
      <c r="AA1429" s="222" t="s">
        <v>165</v>
      </c>
      <c r="AB1429" s="222" t="s">
        <v>165</v>
      </c>
      <c r="AS1429" s="222" t="s">
        <v>3454</v>
      </c>
      <c r="AT1429" s="222">
        <v>424600</v>
      </c>
    </row>
    <row r="1430" spans="1:46">
      <c r="A1430" s="222">
        <v>424601</v>
      </c>
      <c r="B1430" s="222" t="s">
        <v>470</v>
      </c>
      <c r="F1430" s="222" t="s">
        <v>166</v>
      </c>
      <c r="T1430" s="222" t="s">
        <v>165</v>
      </c>
      <c r="U1430" s="222" t="s">
        <v>165</v>
      </c>
      <c r="V1430" s="222" t="s">
        <v>165</v>
      </c>
      <c r="W1430" s="222" t="s">
        <v>165</v>
      </c>
      <c r="X1430" s="222" t="s">
        <v>165</v>
      </c>
      <c r="AS1430" s="222" t="s">
        <v>3454</v>
      </c>
      <c r="AT1430" s="222">
        <v>424601</v>
      </c>
    </row>
    <row r="1431" spans="1:46">
      <c r="A1431" s="222">
        <v>424602</v>
      </c>
      <c r="B1431" s="222" t="s">
        <v>361</v>
      </c>
      <c r="E1431" s="222" t="s">
        <v>164</v>
      </c>
      <c r="H1431" s="222" t="s">
        <v>166</v>
      </c>
      <c r="J1431" s="222" t="s">
        <v>164</v>
      </c>
      <c r="N1431" s="222" t="s">
        <v>165</v>
      </c>
      <c r="O1431" s="222" t="s">
        <v>165</v>
      </c>
      <c r="P1431" s="222" t="s">
        <v>165</v>
      </c>
      <c r="Q1431" s="222" t="s">
        <v>165</v>
      </c>
      <c r="R1431" s="222" t="s">
        <v>165</v>
      </c>
      <c r="S1431" s="222" t="s">
        <v>165</v>
      </c>
      <c r="AS1431" s="222" t="s">
        <v>3454</v>
      </c>
      <c r="AT1431" s="222">
        <v>424602</v>
      </c>
    </row>
    <row r="1432" spans="1:46">
      <c r="A1432" s="222">
        <v>424605</v>
      </c>
      <c r="B1432" s="222" t="s">
        <v>470</v>
      </c>
      <c r="E1432" s="222" t="s">
        <v>164</v>
      </c>
      <c r="F1432" s="222" t="s">
        <v>165</v>
      </c>
      <c r="K1432" s="222" t="s">
        <v>165</v>
      </c>
      <c r="Q1432" s="222" t="s">
        <v>165</v>
      </c>
      <c r="T1432" s="222" t="s">
        <v>165</v>
      </c>
      <c r="U1432" s="222" t="s">
        <v>165</v>
      </c>
      <c r="V1432" s="222" t="s">
        <v>165</v>
      </c>
      <c r="W1432" s="222" t="s">
        <v>165</v>
      </c>
      <c r="X1432" s="222" t="s">
        <v>165</v>
      </c>
      <c r="AS1432" s="222" t="s">
        <v>3454</v>
      </c>
      <c r="AT1432" s="222">
        <v>424605</v>
      </c>
    </row>
    <row r="1433" spans="1:46">
      <c r="A1433" s="222">
        <v>424606</v>
      </c>
      <c r="B1433" s="222" t="s">
        <v>361</v>
      </c>
      <c r="E1433" s="222" t="s">
        <v>166</v>
      </c>
      <c r="F1433" s="222" t="s">
        <v>166</v>
      </c>
      <c r="L1433" s="222" t="s">
        <v>165</v>
      </c>
      <c r="N1433" s="222" t="s">
        <v>165</v>
      </c>
      <c r="O1433" s="222" t="s">
        <v>165</v>
      </c>
      <c r="P1433" s="222" t="s">
        <v>165</v>
      </c>
      <c r="Q1433" s="222" t="s">
        <v>165</v>
      </c>
      <c r="R1433" s="222" t="s">
        <v>165</v>
      </c>
      <c r="S1433" s="222" t="s">
        <v>165</v>
      </c>
      <c r="AS1433" s="222" t="s">
        <v>3454</v>
      </c>
      <c r="AT1433" s="222">
        <v>424606</v>
      </c>
    </row>
    <row r="1434" spans="1:46">
      <c r="A1434" s="222">
        <v>424611</v>
      </c>
      <c r="B1434" s="222" t="s">
        <v>498</v>
      </c>
      <c r="J1434" s="222" t="s">
        <v>164</v>
      </c>
      <c r="T1434" s="222" t="s">
        <v>165</v>
      </c>
      <c r="U1434" s="222" t="s">
        <v>165</v>
      </c>
      <c r="W1434" s="222" t="s">
        <v>165</v>
      </c>
      <c r="Y1434" s="222" t="s">
        <v>165</v>
      </c>
      <c r="Z1434" s="222" t="s">
        <v>165</v>
      </c>
      <c r="AA1434" s="222" t="s">
        <v>165</v>
      </c>
      <c r="AS1434" s="222" t="s">
        <v>3454</v>
      </c>
      <c r="AT1434" s="222">
        <v>424611</v>
      </c>
    </row>
    <row r="1435" spans="1:46">
      <c r="A1435" s="222">
        <v>424613</v>
      </c>
      <c r="B1435" s="222" t="s">
        <v>361</v>
      </c>
      <c r="H1435" s="222" t="s">
        <v>166</v>
      </c>
      <c r="N1435" s="222" t="s">
        <v>165</v>
      </c>
      <c r="O1435" s="222" t="s">
        <v>165</v>
      </c>
      <c r="P1435" s="222" t="s">
        <v>165</v>
      </c>
      <c r="Q1435" s="222" t="s">
        <v>165</v>
      </c>
      <c r="R1435" s="222" t="s">
        <v>165</v>
      </c>
      <c r="S1435" s="222" t="s">
        <v>165</v>
      </c>
      <c r="AS1435" s="222" t="s">
        <v>3454</v>
      </c>
      <c r="AT1435" s="222">
        <v>424613</v>
      </c>
    </row>
    <row r="1436" spans="1:46">
      <c r="A1436" s="222">
        <v>424615</v>
      </c>
      <c r="B1436" s="222" t="s">
        <v>361</v>
      </c>
      <c r="D1436" s="222" t="s">
        <v>164</v>
      </c>
      <c r="E1436" s="222" t="s">
        <v>164</v>
      </c>
      <c r="I1436" s="222" t="s">
        <v>164</v>
      </c>
      <c r="J1436" s="222" t="s">
        <v>164</v>
      </c>
      <c r="N1436" s="222" t="s">
        <v>165</v>
      </c>
      <c r="O1436" s="222" t="s">
        <v>165</v>
      </c>
      <c r="P1436" s="222" t="s">
        <v>165</v>
      </c>
      <c r="Q1436" s="222" t="s">
        <v>165</v>
      </c>
      <c r="R1436" s="222" t="s">
        <v>165</v>
      </c>
      <c r="S1436" s="222" t="s">
        <v>165</v>
      </c>
      <c r="AS1436" s="222" t="s">
        <v>3454</v>
      </c>
      <c r="AT1436" s="222">
        <v>424615</v>
      </c>
    </row>
    <row r="1437" spans="1:46">
      <c r="A1437" s="222">
        <v>424618</v>
      </c>
      <c r="B1437" s="222" t="s">
        <v>470</v>
      </c>
      <c r="F1437" s="222" t="s">
        <v>164</v>
      </c>
      <c r="K1437" s="222" t="s">
        <v>164</v>
      </c>
      <c r="L1437" s="222" t="s">
        <v>164</v>
      </c>
      <c r="N1437" s="222" t="s">
        <v>165</v>
      </c>
      <c r="P1437" s="222" t="s">
        <v>166</v>
      </c>
      <c r="R1437" s="222" t="s">
        <v>165</v>
      </c>
      <c r="T1437" s="222" t="s">
        <v>165</v>
      </c>
      <c r="V1437" s="222" t="s">
        <v>166</v>
      </c>
      <c r="W1437" s="222" t="s">
        <v>166</v>
      </c>
      <c r="AS1437" s="222" t="s">
        <v>3454</v>
      </c>
      <c r="AT1437" s="222">
        <v>424618</v>
      </c>
    </row>
    <row r="1438" spans="1:46">
      <c r="A1438" s="222">
        <v>424619</v>
      </c>
      <c r="B1438" s="222" t="s">
        <v>470</v>
      </c>
      <c r="C1438" s="222" t="s">
        <v>164</v>
      </c>
      <c r="I1438" s="222" t="s">
        <v>166</v>
      </c>
      <c r="J1438" s="222" t="s">
        <v>164</v>
      </c>
      <c r="L1438" s="222" t="s">
        <v>166</v>
      </c>
      <c r="N1438" s="222" t="s">
        <v>165</v>
      </c>
      <c r="Q1438" s="222" t="s">
        <v>165</v>
      </c>
      <c r="R1438" s="222" t="s">
        <v>165</v>
      </c>
      <c r="S1438" s="222" t="s">
        <v>166</v>
      </c>
      <c r="T1438" s="222" t="s">
        <v>165</v>
      </c>
      <c r="U1438" s="222" t="s">
        <v>165</v>
      </c>
      <c r="V1438" s="222" t="s">
        <v>165</v>
      </c>
      <c r="W1438" s="222" t="s">
        <v>165</v>
      </c>
      <c r="X1438" s="222" t="s">
        <v>165</v>
      </c>
      <c r="AS1438" s="222" t="s">
        <v>3454</v>
      </c>
      <c r="AT1438" s="222">
        <v>424619</v>
      </c>
    </row>
    <row r="1439" spans="1:46">
      <c r="A1439" s="222">
        <v>424620</v>
      </c>
      <c r="B1439" s="222" t="s">
        <v>470</v>
      </c>
      <c r="N1439" s="222" t="s">
        <v>166</v>
      </c>
      <c r="O1439" s="222" t="s">
        <v>165</v>
      </c>
      <c r="P1439" s="222" t="s">
        <v>165</v>
      </c>
      <c r="Q1439" s="222" t="s">
        <v>166</v>
      </c>
      <c r="R1439" s="222" t="s">
        <v>165</v>
      </c>
      <c r="S1439" s="222" t="s">
        <v>165</v>
      </c>
      <c r="T1439" s="222" t="s">
        <v>165</v>
      </c>
      <c r="U1439" s="222" t="s">
        <v>165</v>
      </c>
      <c r="V1439" s="222" t="s">
        <v>165</v>
      </c>
      <c r="W1439" s="222" t="s">
        <v>165</v>
      </c>
      <c r="X1439" s="222" t="s">
        <v>165</v>
      </c>
      <c r="AS1439" s="222" t="s">
        <v>3454</v>
      </c>
      <c r="AT1439" s="222">
        <v>424620</v>
      </c>
    </row>
    <row r="1440" spans="1:46">
      <c r="A1440" s="222">
        <v>424623</v>
      </c>
      <c r="B1440" s="222" t="s">
        <v>470</v>
      </c>
      <c r="D1440" s="222" t="s">
        <v>165</v>
      </c>
      <c r="L1440" s="222" t="s">
        <v>165</v>
      </c>
      <c r="R1440" s="222" t="s">
        <v>166</v>
      </c>
      <c r="S1440" s="222" t="s">
        <v>166</v>
      </c>
      <c r="T1440" s="222" t="s">
        <v>165</v>
      </c>
      <c r="U1440" s="222" t="s">
        <v>165</v>
      </c>
      <c r="V1440" s="222" t="s">
        <v>165</v>
      </c>
      <c r="W1440" s="222" t="s">
        <v>165</v>
      </c>
      <c r="X1440" s="222" t="s">
        <v>165</v>
      </c>
      <c r="AS1440" s="222" t="s">
        <v>3454</v>
      </c>
      <c r="AT1440" s="222">
        <v>424623</v>
      </c>
    </row>
    <row r="1441" spans="1:46">
      <c r="A1441" s="222">
        <v>424625</v>
      </c>
      <c r="B1441" s="222" t="s">
        <v>361</v>
      </c>
      <c r="E1441" s="222" t="s">
        <v>164</v>
      </c>
      <c r="G1441" s="222" t="s">
        <v>166</v>
      </c>
      <c r="I1441" s="222" t="s">
        <v>164</v>
      </c>
      <c r="K1441" s="222" t="s">
        <v>166</v>
      </c>
      <c r="N1441" s="222" t="s">
        <v>165</v>
      </c>
      <c r="O1441" s="222" t="s">
        <v>165</v>
      </c>
      <c r="P1441" s="222" t="s">
        <v>165</v>
      </c>
      <c r="Q1441" s="222" t="s">
        <v>165</v>
      </c>
      <c r="R1441" s="222" t="s">
        <v>165</v>
      </c>
      <c r="S1441" s="222" t="s">
        <v>165</v>
      </c>
      <c r="AS1441" s="222" t="s">
        <v>3454</v>
      </c>
      <c r="AT1441" s="222">
        <v>424625</v>
      </c>
    </row>
    <row r="1442" spans="1:46">
      <c r="A1442" s="222">
        <v>424626</v>
      </c>
      <c r="B1442" s="222" t="s">
        <v>470</v>
      </c>
      <c r="P1442" s="222" t="s">
        <v>165</v>
      </c>
      <c r="R1442" s="222" t="s">
        <v>165</v>
      </c>
      <c r="T1442" s="222" t="s">
        <v>165</v>
      </c>
      <c r="U1442" s="222" t="s">
        <v>165</v>
      </c>
      <c r="V1442" s="222" t="s">
        <v>165</v>
      </c>
      <c r="W1442" s="222" t="s">
        <v>165</v>
      </c>
      <c r="X1442" s="222" t="s">
        <v>165</v>
      </c>
      <c r="AS1442" s="222" t="s">
        <v>3454</v>
      </c>
      <c r="AT1442" s="222">
        <v>424626</v>
      </c>
    </row>
    <row r="1443" spans="1:46">
      <c r="A1443" s="222">
        <v>424628</v>
      </c>
      <c r="B1443" s="222" t="s">
        <v>470</v>
      </c>
      <c r="J1443" s="222" t="s">
        <v>165</v>
      </c>
      <c r="L1443" s="222" t="s">
        <v>165</v>
      </c>
      <c r="M1443" s="222" t="s">
        <v>165</v>
      </c>
      <c r="N1443" s="222" t="s">
        <v>165</v>
      </c>
      <c r="O1443" s="222" t="s">
        <v>165</v>
      </c>
      <c r="P1443" s="222" t="s">
        <v>165</v>
      </c>
      <c r="Q1443" s="222" t="s">
        <v>165</v>
      </c>
      <c r="R1443" s="222" t="s">
        <v>165</v>
      </c>
      <c r="S1443" s="222" t="s">
        <v>165</v>
      </c>
      <c r="T1443" s="222" t="s">
        <v>165</v>
      </c>
      <c r="U1443" s="222" t="s">
        <v>165</v>
      </c>
      <c r="V1443" s="222" t="s">
        <v>165</v>
      </c>
      <c r="W1443" s="222" t="s">
        <v>165</v>
      </c>
      <c r="X1443" s="222" t="s">
        <v>165</v>
      </c>
      <c r="AS1443" s="222" t="s">
        <v>3454</v>
      </c>
      <c r="AT1443" s="222">
        <v>424628</v>
      </c>
    </row>
    <row r="1444" spans="1:46">
      <c r="A1444" s="222">
        <v>424629</v>
      </c>
      <c r="B1444" s="222" t="s">
        <v>470</v>
      </c>
      <c r="D1444" s="222" t="s">
        <v>166</v>
      </c>
      <c r="E1444" s="222" t="s">
        <v>164</v>
      </c>
      <c r="G1444" s="222" t="s">
        <v>166</v>
      </c>
      <c r="U1444" s="222" t="s">
        <v>165</v>
      </c>
      <c r="V1444" s="222" t="s">
        <v>165</v>
      </c>
      <c r="W1444" s="222" t="s">
        <v>165</v>
      </c>
      <c r="AS1444" s="222" t="s">
        <v>3453</v>
      </c>
      <c r="AT1444" s="222">
        <v>424629</v>
      </c>
    </row>
    <row r="1445" spans="1:46">
      <c r="A1445" s="222">
        <v>424631</v>
      </c>
      <c r="B1445" s="222" t="s">
        <v>470</v>
      </c>
      <c r="N1445" s="222" t="s">
        <v>166</v>
      </c>
      <c r="T1445" s="222" t="s">
        <v>165</v>
      </c>
      <c r="U1445" s="222" t="s">
        <v>165</v>
      </c>
      <c r="V1445" s="222" t="s">
        <v>165</v>
      </c>
      <c r="W1445" s="222" t="s">
        <v>165</v>
      </c>
      <c r="AS1445" s="222" t="s">
        <v>3454</v>
      </c>
      <c r="AT1445" s="222">
        <v>424631</v>
      </c>
    </row>
    <row r="1446" spans="1:46">
      <c r="A1446" s="222">
        <v>424633</v>
      </c>
      <c r="B1446" s="222" t="s">
        <v>361</v>
      </c>
      <c r="I1446" s="222" t="s">
        <v>166</v>
      </c>
      <c r="N1446" s="222" t="s">
        <v>165</v>
      </c>
      <c r="O1446" s="222" t="s">
        <v>165</v>
      </c>
      <c r="P1446" s="222" t="s">
        <v>165</v>
      </c>
      <c r="Q1446" s="222" t="s">
        <v>165</v>
      </c>
      <c r="R1446" s="222" t="s">
        <v>165</v>
      </c>
      <c r="S1446" s="222" t="s">
        <v>165</v>
      </c>
      <c r="AS1446" s="222" t="s">
        <v>3454</v>
      </c>
      <c r="AT1446" s="222">
        <v>424633</v>
      </c>
    </row>
    <row r="1447" spans="1:46">
      <c r="A1447" s="222">
        <v>424634</v>
      </c>
      <c r="B1447" s="222" t="s">
        <v>470</v>
      </c>
      <c r="J1447" s="222" t="s">
        <v>164</v>
      </c>
      <c r="K1447" s="222" t="s">
        <v>166</v>
      </c>
      <c r="L1447" s="222" t="s">
        <v>165</v>
      </c>
      <c r="R1447" s="222" t="s">
        <v>165</v>
      </c>
      <c r="U1447" s="222" t="s">
        <v>165</v>
      </c>
      <c r="V1447" s="222" t="s">
        <v>165</v>
      </c>
      <c r="W1447" s="222" t="s">
        <v>165</v>
      </c>
      <c r="X1447" s="222" t="s">
        <v>165</v>
      </c>
      <c r="AS1447" s="222" t="s">
        <v>3454</v>
      </c>
      <c r="AT1447" s="222">
        <v>424634</v>
      </c>
    </row>
    <row r="1448" spans="1:46">
      <c r="A1448" s="222">
        <v>424641</v>
      </c>
      <c r="B1448" s="222" t="s">
        <v>470</v>
      </c>
      <c r="I1448" s="222" t="s">
        <v>165</v>
      </c>
      <c r="J1448" s="222" t="s">
        <v>166</v>
      </c>
      <c r="O1448" s="222" t="s">
        <v>166</v>
      </c>
      <c r="Q1448" s="222" t="s">
        <v>166</v>
      </c>
      <c r="S1448" s="222" t="s">
        <v>166</v>
      </c>
      <c r="T1448" s="222" t="s">
        <v>165</v>
      </c>
      <c r="U1448" s="222" t="s">
        <v>165</v>
      </c>
      <c r="V1448" s="222" t="s">
        <v>165</v>
      </c>
      <c r="W1448" s="222" t="s">
        <v>165</v>
      </c>
      <c r="X1448" s="222" t="s">
        <v>165</v>
      </c>
      <c r="AS1448" s="222" t="s">
        <v>3454</v>
      </c>
      <c r="AT1448" s="222">
        <v>424641</v>
      </c>
    </row>
    <row r="1449" spans="1:46">
      <c r="A1449" s="222">
        <v>424647</v>
      </c>
      <c r="B1449" s="222" t="s">
        <v>361</v>
      </c>
      <c r="J1449" s="222" t="s">
        <v>164</v>
      </c>
      <c r="K1449" s="222" t="s">
        <v>164</v>
      </c>
      <c r="L1449" s="222" t="s">
        <v>164</v>
      </c>
      <c r="N1449" s="222" t="s">
        <v>165</v>
      </c>
      <c r="O1449" s="222" t="s">
        <v>165</v>
      </c>
      <c r="R1449" s="222" t="s">
        <v>165</v>
      </c>
      <c r="AS1449" s="222" t="s">
        <v>3454</v>
      </c>
      <c r="AT1449" s="222">
        <v>424647</v>
      </c>
    </row>
    <row r="1450" spans="1:46">
      <c r="A1450" s="222">
        <v>424648</v>
      </c>
      <c r="B1450" s="222" t="s">
        <v>361</v>
      </c>
      <c r="I1450" s="222" t="s">
        <v>164</v>
      </c>
      <c r="K1450" s="222" t="s">
        <v>164</v>
      </c>
      <c r="L1450" s="222" t="s">
        <v>166</v>
      </c>
      <c r="N1450" s="222" t="s">
        <v>165</v>
      </c>
      <c r="O1450" s="222" t="s">
        <v>165</v>
      </c>
      <c r="P1450" s="222" t="s">
        <v>165</v>
      </c>
      <c r="Q1450" s="222" t="s">
        <v>165</v>
      </c>
      <c r="R1450" s="222" t="s">
        <v>165</v>
      </c>
      <c r="S1450" s="222" t="s">
        <v>165</v>
      </c>
      <c r="AS1450" s="222" t="s">
        <v>3454</v>
      </c>
      <c r="AT1450" s="222">
        <v>424648</v>
      </c>
    </row>
    <row r="1451" spans="1:46">
      <c r="A1451" s="222">
        <v>424651</v>
      </c>
      <c r="B1451" s="222" t="s">
        <v>470</v>
      </c>
      <c r="I1451" s="222" t="s">
        <v>165</v>
      </c>
      <c r="J1451" s="222" t="s">
        <v>164</v>
      </c>
      <c r="K1451" s="222" t="s">
        <v>164</v>
      </c>
      <c r="L1451" s="222" t="s">
        <v>165</v>
      </c>
      <c r="N1451" s="222" t="s">
        <v>165</v>
      </c>
      <c r="O1451" s="222" t="s">
        <v>166</v>
      </c>
      <c r="P1451" s="222" t="s">
        <v>166</v>
      </c>
      <c r="Q1451" s="222" t="s">
        <v>165</v>
      </c>
      <c r="R1451" s="222" t="s">
        <v>165</v>
      </c>
      <c r="S1451" s="222" t="s">
        <v>166</v>
      </c>
      <c r="T1451" s="222" t="s">
        <v>165</v>
      </c>
      <c r="U1451" s="222" t="s">
        <v>165</v>
      </c>
      <c r="V1451" s="222" t="s">
        <v>165</v>
      </c>
      <c r="W1451" s="222" t="s">
        <v>165</v>
      </c>
      <c r="X1451" s="222" t="s">
        <v>165</v>
      </c>
      <c r="AS1451" s="222" t="s">
        <v>3454</v>
      </c>
      <c r="AT1451" s="222">
        <v>424651</v>
      </c>
    </row>
    <row r="1452" spans="1:46">
      <c r="A1452" s="222">
        <v>424661</v>
      </c>
      <c r="B1452" s="222" t="s">
        <v>361</v>
      </c>
      <c r="H1452" s="222" t="s">
        <v>166</v>
      </c>
      <c r="K1452" s="222" t="s">
        <v>165</v>
      </c>
      <c r="N1452" s="222" t="s">
        <v>165</v>
      </c>
      <c r="O1452" s="222" t="s">
        <v>165</v>
      </c>
      <c r="P1452" s="222" t="s">
        <v>165</v>
      </c>
      <c r="Q1452" s="222" t="s">
        <v>165</v>
      </c>
      <c r="R1452" s="222" t="s">
        <v>165</v>
      </c>
      <c r="S1452" s="222" t="s">
        <v>165</v>
      </c>
      <c r="AS1452" s="222" t="s">
        <v>3454</v>
      </c>
      <c r="AT1452" s="222">
        <v>424661</v>
      </c>
    </row>
    <row r="1453" spans="1:46">
      <c r="A1453" s="222">
        <v>424666</v>
      </c>
      <c r="B1453" s="222" t="s">
        <v>361</v>
      </c>
      <c r="J1453" s="222" t="s">
        <v>164</v>
      </c>
      <c r="K1453" s="222" t="s">
        <v>165</v>
      </c>
      <c r="L1453" s="222" t="s">
        <v>165</v>
      </c>
      <c r="M1453" s="222" t="s">
        <v>164</v>
      </c>
      <c r="N1453" s="222" t="s">
        <v>165</v>
      </c>
      <c r="O1453" s="222" t="s">
        <v>165</v>
      </c>
      <c r="P1453" s="222" t="s">
        <v>165</v>
      </c>
      <c r="Q1453" s="222" t="s">
        <v>165</v>
      </c>
      <c r="R1453" s="222" t="s">
        <v>165</v>
      </c>
      <c r="S1453" s="222" t="s">
        <v>165</v>
      </c>
      <c r="AS1453" s="222" t="s">
        <v>3454</v>
      </c>
      <c r="AT1453" s="222">
        <v>424666</v>
      </c>
    </row>
    <row r="1454" spans="1:46">
      <c r="A1454" s="222">
        <v>424667</v>
      </c>
      <c r="B1454" s="222" t="s">
        <v>470</v>
      </c>
      <c r="N1454" s="222" t="s">
        <v>166</v>
      </c>
      <c r="Q1454" s="222" t="s">
        <v>166</v>
      </c>
      <c r="T1454" s="222" t="s">
        <v>165</v>
      </c>
      <c r="U1454" s="222" t="s">
        <v>165</v>
      </c>
      <c r="V1454" s="222" t="s">
        <v>165</v>
      </c>
      <c r="W1454" s="222" t="s">
        <v>165</v>
      </c>
      <c r="X1454" s="222" t="s">
        <v>165</v>
      </c>
      <c r="AS1454" s="222" t="s">
        <v>3454</v>
      </c>
      <c r="AT1454" s="222">
        <v>424667</v>
      </c>
    </row>
    <row r="1455" spans="1:46">
      <c r="A1455" s="222">
        <v>424668</v>
      </c>
      <c r="B1455" s="222" t="s">
        <v>361</v>
      </c>
      <c r="F1455" s="222" t="s">
        <v>166</v>
      </c>
      <c r="J1455" s="222" t="s">
        <v>166</v>
      </c>
      <c r="K1455" s="222" t="s">
        <v>166</v>
      </c>
      <c r="L1455" s="222" t="s">
        <v>165</v>
      </c>
      <c r="N1455" s="222" t="s">
        <v>165</v>
      </c>
      <c r="O1455" s="222" t="s">
        <v>165</v>
      </c>
      <c r="R1455" s="222" t="s">
        <v>165</v>
      </c>
      <c r="AS1455" s="222" t="s">
        <v>3454</v>
      </c>
      <c r="AT1455" s="222">
        <v>424668</v>
      </c>
    </row>
    <row r="1456" spans="1:46">
      <c r="A1456" s="222">
        <v>424669</v>
      </c>
      <c r="B1456" s="222" t="s">
        <v>470</v>
      </c>
      <c r="T1456" s="222" t="s">
        <v>165</v>
      </c>
      <c r="U1456" s="222" t="s">
        <v>165</v>
      </c>
      <c r="V1456" s="222" t="s">
        <v>165</v>
      </c>
      <c r="W1456" s="222" t="s">
        <v>165</v>
      </c>
      <c r="X1456" s="222" t="s">
        <v>165</v>
      </c>
      <c r="AS1456" s="222" t="s">
        <v>3453</v>
      </c>
      <c r="AT1456" s="222">
        <v>424669</v>
      </c>
    </row>
    <row r="1457" spans="1:46">
      <c r="A1457" s="222">
        <v>424672</v>
      </c>
      <c r="B1457" s="222" t="s">
        <v>361</v>
      </c>
      <c r="D1457" s="222" t="s">
        <v>164</v>
      </c>
      <c r="E1457" s="222" t="s">
        <v>164</v>
      </c>
      <c r="H1457" s="222" t="s">
        <v>164</v>
      </c>
      <c r="J1457" s="222" t="s">
        <v>164</v>
      </c>
      <c r="N1457" s="222" t="s">
        <v>165</v>
      </c>
      <c r="O1457" s="222" t="s">
        <v>165</v>
      </c>
      <c r="P1457" s="222" t="s">
        <v>165</v>
      </c>
      <c r="Q1457" s="222" t="s">
        <v>165</v>
      </c>
      <c r="R1457" s="222" t="s">
        <v>165</v>
      </c>
      <c r="S1457" s="222" t="s">
        <v>165</v>
      </c>
      <c r="AS1457" s="222" t="s">
        <v>3454</v>
      </c>
      <c r="AT1457" s="222">
        <v>424672</v>
      </c>
    </row>
    <row r="1458" spans="1:46">
      <c r="A1458" s="222">
        <v>424675</v>
      </c>
      <c r="B1458" s="222" t="s">
        <v>470</v>
      </c>
      <c r="G1458" s="222" t="s">
        <v>165</v>
      </c>
      <c r="H1458" s="222" t="s">
        <v>166</v>
      </c>
      <c r="J1458" s="222" t="s">
        <v>165</v>
      </c>
      <c r="L1458" s="222" t="s">
        <v>165</v>
      </c>
      <c r="O1458" s="222" t="s">
        <v>165</v>
      </c>
      <c r="R1458" s="222" t="s">
        <v>165</v>
      </c>
      <c r="S1458" s="222" t="s">
        <v>165</v>
      </c>
      <c r="T1458" s="222" t="s">
        <v>165</v>
      </c>
      <c r="U1458" s="222" t="s">
        <v>165</v>
      </c>
      <c r="V1458" s="222" t="s">
        <v>165</v>
      </c>
      <c r="W1458" s="222" t="s">
        <v>165</v>
      </c>
      <c r="X1458" s="222" t="s">
        <v>165</v>
      </c>
      <c r="AS1458" s="222" t="s">
        <v>3454</v>
      </c>
      <c r="AT1458" s="222">
        <v>424675</v>
      </c>
    </row>
    <row r="1459" spans="1:46">
      <c r="A1459" s="222">
        <v>424676</v>
      </c>
      <c r="B1459" s="222" t="s">
        <v>498</v>
      </c>
      <c r="T1459" s="222" t="s">
        <v>165</v>
      </c>
      <c r="U1459" s="222" t="s">
        <v>165</v>
      </c>
      <c r="V1459" s="222" t="s">
        <v>165</v>
      </c>
      <c r="W1459" s="222" t="s">
        <v>165</v>
      </c>
      <c r="Z1459" s="222" t="s">
        <v>165</v>
      </c>
      <c r="AA1459" s="222" t="s">
        <v>165</v>
      </c>
      <c r="AS1459" s="222" t="s">
        <v>3454</v>
      </c>
      <c r="AT1459" s="222">
        <v>424676</v>
      </c>
    </row>
    <row r="1460" spans="1:46">
      <c r="A1460" s="222">
        <v>424677</v>
      </c>
      <c r="B1460" s="222" t="s">
        <v>470</v>
      </c>
      <c r="D1460" s="222" t="s">
        <v>166</v>
      </c>
      <c r="F1460" s="222" t="s">
        <v>166</v>
      </c>
      <c r="T1460" s="222" t="s">
        <v>165</v>
      </c>
      <c r="U1460" s="222" t="s">
        <v>165</v>
      </c>
      <c r="V1460" s="222" t="s">
        <v>165</v>
      </c>
      <c r="W1460" s="222" t="s">
        <v>165</v>
      </c>
      <c r="X1460" s="222" t="s">
        <v>165</v>
      </c>
      <c r="AS1460" s="222" t="s">
        <v>3454</v>
      </c>
      <c r="AT1460" s="222">
        <v>424677</v>
      </c>
    </row>
    <row r="1461" spans="1:46">
      <c r="A1461" s="222">
        <v>424678</v>
      </c>
      <c r="B1461" s="222" t="s">
        <v>470</v>
      </c>
      <c r="J1461" s="222" t="s">
        <v>166</v>
      </c>
      <c r="L1461" s="222" t="s">
        <v>165</v>
      </c>
      <c r="T1461" s="222" t="s">
        <v>165</v>
      </c>
      <c r="U1461" s="222" t="s">
        <v>165</v>
      </c>
      <c r="V1461" s="222" t="s">
        <v>165</v>
      </c>
      <c r="W1461" s="222" t="s">
        <v>165</v>
      </c>
      <c r="AS1461" s="222" t="s">
        <v>3454</v>
      </c>
      <c r="AT1461" s="222">
        <v>424678</v>
      </c>
    </row>
    <row r="1462" spans="1:46">
      <c r="A1462" s="222">
        <v>424682</v>
      </c>
      <c r="B1462" s="222" t="s">
        <v>361</v>
      </c>
      <c r="J1462" s="222" t="s">
        <v>165</v>
      </c>
      <c r="K1462" s="222" t="s">
        <v>165</v>
      </c>
      <c r="L1462" s="222" t="s">
        <v>165</v>
      </c>
      <c r="M1462" s="222" t="s">
        <v>165</v>
      </c>
      <c r="N1462" s="222" t="s">
        <v>165</v>
      </c>
      <c r="O1462" s="222" t="s">
        <v>165</v>
      </c>
      <c r="R1462" s="222" t="s">
        <v>165</v>
      </c>
      <c r="AS1462" s="222" t="s">
        <v>3454</v>
      </c>
      <c r="AT1462" s="222">
        <v>424682</v>
      </c>
    </row>
    <row r="1463" spans="1:46">
      <c r="A1463" s="222">
        <v>424683</v>
      </c>
      <c r="B1463" s="222" t="s">
        <v>470</v>
      </c>
      <c r="K1463" s="222" t="s">
        <v>164</v>
      </c>
      <c r="O1463" s="222" t="s">
        <v>166</v>
      </c>
      <c r="R1463" s="222" t="s">
        <v>165</v>
      </c>
      <c r="U1463" s="222" t="s">
        <v>165</v>
      </c>
      <c r="V1463" s="222" t="s">
        <v>165</v>
      </c>
      <c r="W1463" s="222" t="s">
        <v>165</v>
      </c>
      <c r="X1463" s="222" t="s">
        <v>165</v>
      </c>
      <c r="AS1463" s="222" t="s">
        <v>3454</v>
      </c>
      <c r="AT1463" s="222">
        <v>424683</v>
      </c>
    </row>
    <row r="1464" spans="1:46">
      <c r="A1464" s="222">
        <v>424685</v>
      </c>
      <c r="B1464" s="222" t="s">
        <v>470</v>
      </c>
      <c r="I1464" s="222" t="s">
        <v>164</v>
      </c>
      <c r="N1464" s="222" t="s">
        <v>166</v>
      </c>
      <c r="O1464" s="222" t="s">
        <v>166</v>
      </c>
      <c r="P1464" s="222" t="s">
        <v>166</v>
      </c>
      <c r="Q1464" s="222" t="s">
        <v>165</v>
      </c>
      <c r="R1464" s="222" t="s">
        <v>165</v>
      </c>
      <c r="T1464" s="222" t="s">
        <v>165</v>
      </c>
      <c r="U1464" s="222" t="s">
        <v>165</v>
      </c>
      <c r="V1464" s="222" t="s">
        <v>165</v>
      </c>
      <c r="W1464" s="222" t="s">
        <v>165</v>
      </c>
      <c r="X1464" s="222" t="s">
        <v>165</v>
      </c>
      <c r="AS1464" s="222" t="s">
        <v>3454</v>
      </c>
      <c r="AT1464" s="222">
        <v>424685</v>
      </c>
    </row>
    <row r="1465" spans="1:46">
      <c r="A1465" s="222">
        <v>424692</v>
      </c>
      <c r="B1465" s="222" t="s">
        <v>470</v>
      </c>
      <c r="P1465" s="222" t="s">
        <v>165</v>
      </c>
      <c r="Q1465" s="222" t="s">
        <v>166</v>
      </c>
      <c r="R1465" s="222" t="s">
        <v>165</v>
      </c>
      <c r="S1465" s="222" t="s">
        <v>166</v>
      </c>
      <c r="T1465" s="222" t="s">
        <v>165</v>
      </c>
      <c r="U1465" s="222" t="s">
        <v>165</v>
      </c>
      <c r="V1465" s="222" t="s">
        <v>165</v>
      </c>
      <c r="W1465" s="222" t="s">
        <v>165</v>
      </c>
      <c r="X1465" s="222" t="s">
        <v>165</v>
      </c>
      <c r="AS1465" s="222" t="s">
        <v>3454</v>
      </c>
      <c r="AT1465" s="222">
        <v>424692</v>
      </c>
    </row>
    <row r="1466" spans="1:46">
      <c r="A1466" s="222">
        <v>424695</v>
      </c>
      <c r="B1466" s="222" t="s">
        <v>470</v>
      </c>
      <c r="L1466" s="222" t="s">
        <v>164</v>
      </c>
      <c r="T1466" s="222" t="s">
        <v>165</v>
      </c>
      <c r="U1466" s="222" t="s">
        <v>165</v>
      </c>
      <c r="V1466" s="222" t="s">
        <v>165</v>
      </c>
      <c r="W1466" s="222" t="s">
        <v>165</v>
      </c>
      <c r="AS1466" s="222" t="s">
        <v>3454</v>
      </c>
      <c r="AT1466" s="222">
        <v>424695</v>
      </c>
    </row>
    <row r="1467" spans="1:46">
      <c r="A1467" s="222">
        <v>424700</v>
      </c>
      <c r="B1467" s="222" t="s">
        <v>470</v>
      </c>
      <c r="E1467" s="222" t="s">
        <v>164</v>
      </c>
      <c r="J1467" s="222" t="s">
        <v>166</v>
      </c>
      <c r="K1467" s="222" t="s">
        <v>166</v>
      </c>
      <c r="L1467" s="222" t="s">
        <v>165</v>
      </c>
      <c r="N1467" s="222" t="s">
        <v>166</v>
      </c>
      <c r="R1467" s="222" t="s">
        <v>165</v>
      </c>
      <c r="T1467" s="222" t="s">
        <v>165</v>
      </c>
      <c r="U1467" s="222" t="s">
        <v>165</v>
      </c>
      <c r="V1467" s="222" t="s">
        <v>165</v>
      </c>
      <c r="W1467" s="222" t="s">
        <v>165</v>
      </c>
      <c r="AS1467" s="222" t="s">
        <v>3454</v>
      </c>
      <c r="AT1467" s="222">
        <v>424700</v>
      </c>
    </row>
    <row r="1468" spans="1:46">
      <c r="A1468" s="222">
        <v>424703</v>
      </c>
      <c r="B1468" s="222" t="s">
        <v>361</v>
      </c>
      <c r="F1468" s="222" t="s">
        <v>166</v>
      </c>
      <c r="J1468" s="222" t="s">
        <v>166</v>
      </c>
      <c r="K1468" s="222" t="s">
        <v>165</v>
      </c>
      <c r="L1468" s="222" t="s">
        <v>165</v>
      </c>
      <c r="N1468" s="222" t="s">
        <v>165</v>
      </c>
      <c r="O1468" s="222" t="s">
        <v>165</v>
      </c>
      <c r="R1468" s="222" t="s">
        <v>165</v>
      </c>
      <c r="AS1468" s="222" t="s">
        <v>3454</v>
      </c>
      <c r="AT1468" s="222">
        <v>424703</v>
      </c>
    </row>
    <row r="1469" spans="1:46">
      <c r="A1469" s="222">
        <v>424704</v>
      </c>
      <c r="B1469" s="222" t="s">
        <v>470</v>
      </c>
      <c r="F1469" s="222" t="s">
        <v>166</v>
      </c>
      <c r="G1469" s="222" t="s">
        <v>166</v>
      </c>
      <c r="H1469" s="222" t="s">
        <v>164</v>
      </c>
      <c r="O1469" s="222" t="s">
        <v>166</v>
      </c>
      <c r="Q1469" s="222" t="s">
        <v>165</v>
      </c>
      <c r="T1469" s="222" t="s">
        <v>165</v>
      </c>
      <c r="U1469" s="222" t="s">
        <v>165</v>
      </c>
      <c r="V1469" s="222" t="s">
        <v>165</v>
      </c>
      <c r="W1469" s="222" t="s">
        <v>165</v>
      </c>
      <c r="X1469" s="222" t="s">
        <v>165</v>
      </c>
      <c r="AS1469" s="222" t="s">
        <v>3454</v>
      </c>
      <c r="AT1469" s="222">
        <v>424704</v>
      </c>
    </row>
    <row r="1470" spans="1:46">
      <c r="A1470" s="222">
        <v>424707</v>
      </c>
      <c r="B1470" s="222" t="s">
        <v>470</v>
      </c>
      <c r="L1470" s="222" t="s">
        <v>165</v>
      </c>
      <c r="O1470" s="222" t="s">
        <v>166</v>
      </c>
      <c r="R1470" s="222" t="s">
        <v>165</v>
      </c>
      <c r="U1470" s="222" t="s">
        <v>166</v>
      </c>
      <c r="W1470" s="222" t="s">
        <v>166</v>
      </c>
      <c r="X1470" s="222" t="s">
        <v>166</v>
      </c>
      <c r="AS1470" s="222" t="s">
        <v>3454</v>
      </c>
      <c r="AT1470" s="222">
        <v>424707</v>
      </c>
    </row>
    <row r="1471" spans="1:46">
      <c r="A1471" s="222">
        <v>424716</v>
      </c>
      <c r="B1471" s="222" t="s">
        <v>361</v>
      </c>
      <c r="G1471" s="222" t="s">
        <v>165</v>
      </c>
      <c r="I1471" s="222" t="s">
        <v>165</v>
      </c>
      <c r="L1471" s="222" t="s">
        <v>165</v>
      </c>
      <c r="N1471" s="222" t="s">
        <v>165</v>
      </c>
      <c r="O1471" s="222" t="s">
        <v>165</v>
      </c>
      <c r="P1471" s="222" t="s">
        <v>165</v>
      </c>
      <c r="Q1471" s="222" t="s">
        <v>165</v>
      </c>
      <c r="R1471" s="222" t="s">
        <v>165</v>
      </c>
      <c r="S1471" s="222" t="s">
        <v>165</v>
      </c>
      <c r="AS1471" s="222" t="s">
        <v>3454</v>
      </c>
      <c r="AT1471" s="222">
        <v>424716</v>
      </c>
    </row>
    <row r="1472" spans="1:46">
      <c r="A1472" s="222">
        <v>424720</v>
      </c>
      <c r="B1472" s="222" t="s">
        <v>470</v>
      </c>
      <c r="F1472" s="222" t="s">
        <v>166</v>
      </c>
      <c r="G1472" s="222" t="s">
        <v>164</v>
      </c>
      <c r="K1472" s="222" t="s">
        <v>164</v>
      </c>
      <c r="O1472" s="222" t="s">
        <v>166</v>
      </c>
      <c r="P1472" s="222" t="s">
        <v>166</v>
      </c>
      <c r="Q1472" s="222" t="s">
        <v>166</v>
      </c>
      <c r="T1472" s="222" t="s">
        <v>165</v>
      </c>
      <c r="U1472" s="222" t="s">
        <v>165</v>
      </c>
      <c r="V1472" s="222" t="s">
        <v>165</v>
      </c>
      <c r="W1472" s="222" t="s">
        <v>165</v>
      </c>
      <c r="X1472" s="222" t="s">
        <v>165</v>
      </c>
      <c r="AS1472" s="222" t="s">
        <v>3454</v>
      </c>
      <c r="AT1472" s="222">
        <v>424720</v>
      </c>
    </row>
    <row r="1473" spans="1:46">
      <c r="A1473" s="222">
        <v>424724</v>
      </c>
      <c r="B1473" s="222" t="s">
        <v>470</v>
      </c>
      <c r="P1473" s="222" t="s">
        <v>165</v>
      </c>
      <c r="Q1473" s="222" t="s">
        <v>165</v>
      </c>
      <c r="R1473" s="222" t="s">
        <v>165</v>
      </c>
      <c r="T1473" s="222" t="s">
        <v>165</v>
      </c>
      <c r="U1473" s="222" t="s">
        <v>165</v>
      </c>
      <c r="V1473" s="222" t="s">
        <v>165</v>
      </c>
      <c r="W1473" s="222" t="s">
        <v>165</v>
      </c>
      <c r="X1473" s="222" t="s">
        <v>165</v>
      </c>
      <c r="AS1473" s="222" t="s">
        <v>3454</v>
      </c>
      <c r="AT1473" s="222">
        <v>424724</v>
      </c>
    </row>
    <row r="1474" spans="1:46">
      <c r="A1474" s="222">
        <v>424725</v>
      </c>
      <c r="B1474" s="222" t="s">
        <v>470</v>
      </c>
      <c r="R1474" s="222" t="s">
        <v>165</v>
      </c>
      <c r="T1474" s="222" t="s">
        <v>165</v>
      </c>
      <c r="U1474" s="222" t="s">
        <v>165</v>
      </c>
      <c r="V1474" s="222" t="s">
        <v>165</v>
      </c>
      <c r="W1474" s="222" t="s">
        <v>165</v>
      </c>
      <c r="X1474" s="222" t="s">
        <v>165</v>
      </c>
      <c r="AS1474" s="222" t="s">
        <v>3454</v>
      </c>
      <c r="AT1474" s="222">
        <v>424725</v>
      </c>
    </row>
    <row r="1475" spans="1:46">
      <c r="A1475" s="222">
        <v>424727</v>
      </c>
      <c r="B1475" s="222" t="s">
        <v>470</v>
      </c>
      <c r="O1475" s="222" t="s">
        <v>166</v>
      </c>
      <c r="R1475" s="222" t="s">
        <v>165</v>
      </c>
      <c r="U1475" s="222" t="s">
        <v>165</v>
      </c>
      <c r="V1475" s="222" t="s">
        <v>165</v>
      </c>
      <c r="W1475" s="222" t="s">
        <v>165</v>
      </c>
      <c r="AS1475" s="222" t="s">
        <v>3454</v>
      </c>
      <c r="AT1475" s="222">
        <v>424727</v>
      </c>
    </row>
    <row r="1476" spans="1:46">
      <c r="A1476" s="222">
        <v>424728</v>
      </c>
      <c r="B1476" s="222" t="s">
        <v>470</v>
      </c>
      <c r="R1476" s="222" t="s">
        <v>165</v>
      </c>
      <c r="U1476" s="222" t="s">
        <v>165</v>
      </c>
      <c r="V1476" s="222" t="s">
        <v>165</v>
      </c>
      <c r="W1476" s="222" t="s">
        <v>166</v>
      </c>
      <c r="X1476" s="222" t="s">
        <v>166</v>
      </c>
      <c r="AS1476" s="222" t="s">
        <v>3454</v>
      </c>
      <c r="AT1476" s="222">
        <v>424728</v>
      </c>
    </row>
    <row r="1477" spans="1:46">
      <c r="A1477" s="222">
        <v>424729</v>
      </c>
      <c r="B1477" s="222" t="s">
        <v>470</v>
      </c>
      <c r="N1477" s="222" t="s">
        <v>166</v>
      </c>
      <c r="O1477" s="222" t="s">
        <v>166</v>
      </c>
      <c r="P1477" s="222" t="s">
        <v>166</v>
      </c>
      <c r="T1477" s="222" t="s">
        <v>165</v>
      </c>
      <c r="U1477" s="222" t="s">
        <v>165</v>
      </c>
      <c r="V1477" s="222" t="s">
        <v>165</v>
      </c>
      <c r="W1477" s="222" t="s">
        <v>165</v>
      </c>
      <c r="X1477" s="222" t="s">
        <v>165</v>
      </c>
      <c r="AS1477" s="222" t="s">
        <v>3454</v>
      </c>
      <c r="AT1477" s="222">
        <v>424729</v>
      </c>
    </row>
    <row r="1478" spans="1:46">
      <c r="A1478" s="222">
        <v>424732</v>
      </c>
      <c r="B1478" s="222" t="s">
        <v>470</v>
      </c>
      <c r="N1478" s="222" t="s">
        <v>166</v>
      </c>
      <c r="T1478" s="222" t="s">
        <v>165</v>
      </c>
      <c r="U1478" s="222" t="s">
        <v>165</v>
      </c>
      <c r="V1478" s="222" t="s">
        <v>165</v>
      </c>
      <c r="W1478" s="222" t="s">
        <v>165</v>
      </c>
      <c r="AS1478" s="222" t="s">
        <v>3454</v>
      </c>
      <c r="AT1478" s="222">
        <v>424732</v>
      </c>
    </row>
    <row r="1479" spans="1:46">
      <c r="A1479" s="222">
        <v>424734</v>
      </c>
      <c r="B1479" s="222" t="s">
        <v>470</v>
      </c>
      <c r="Q1479" s="222" t="s">
        <v>166</v>
      </c>
      <c r="T1479" s="222" t="s">
        <v>165</v>
      </c>
      <c r="U1479" s="222" t="s">
        <v>165</v>
      </c>
      <c r="V1479" s="222" t="s">
        <v>165</v>
      </c>
      <c r="W1479" s="222" t="s">
        <v>165</v>
      </c>
      <c r="X1479" s="222" t="s">
        <v>165</v>
      </c>
      <c r="AS1479" s="222" t="s">
        <v>3454</v>
      </c>
      <c r="AT1479" s="222">
        <v>424734</v>
      </c>
    </row>
    <row r="1480" spans="1:46">
      <c r="A1480" s="222">
        <v>424740</v>
      </c>
      <c r="B1480" s="222" t="s">
        <v>361</v>
      </c>
      <c r="D1480" s="222" t="s">
        <v>164</v>
      </c>
      <c r="J1480" s="222" t="s">
        <v>164</v>
      </c>
      <c r="K1480" s="222" t="s">
        <v>165</v>
      </c>
      <c r="L1480" s="222" t="s">
        <v>164</v>
      </c>
      <c r="N1480" s="222" t="s">
        <v>165</v>
      </c>
      <c r="O1480" s="222" t="s">
        <v>165</v>
      </c>
      <c r="P1480" s="222" t="s">
        <v>165</v>
      </c>
      <c r="R1480" s="222" t="s">
        <v>165</v>
      </c>
      <c r="AS1480" s="222" t="s">
        <v>3454</v>
      </c>
      <c r="AT1480" s="222">
        <v>424740</v>
      </c>
    </row>
    <row r="1481" spans="1:46">
      <c r="A1481" s="222">
        <v>424742</v>
      </c>
      <c r="B1481" s="222" t="s">
        <v>470</v>
      </c>
      <c r="I1481" s="222" t="s">
        <v>165</v>
      </c>
      <c r="J1481" s="222" t="s">
        <v>166</v>
      </c>
      <c r="Q1481" s="222" t="s">
        <v>166</v>
      </c>
      <c r="T1481" s="222" t="s">
        <v>165</v>
      </c>
      <c r="U1481" s="222" t="s">
        <v>165</v>
      </c>
      <c r="V1481" s="222" t="s">
        <v>165</v>
      </c>
      <c r="W1481" s="222" t="s">
        <v>165</v>
      </c>
      <c r="X1481" s="222" t="s">
        <v>165</v>
      </c>
      <c r="AS1481" s="222" t="s">
        <v>3454</v>
      </c>
      <c r="AT1481" s="222">
        <v>424742</v>
      </c>
    </row>
    <row r="1482" spans="1:46">
      <c r="A1482" s="222">
        <v>424743</v>
      </c>
      <c r="B1482" s="222" t="s">
        <v>361</v>
      </c>
      <c r="H1482" s="222" t="s">
        <v>164</v>
      </c>
      <c r="J1482" s="222" t="s">
        <v>166</v>
      </c>
      <c r="K1482" s="222" t="s">
        <v>166</v>
      </c>
      <c r="L1482" s="222" t="s">
        <v>165</v>
      </c>
      <c r="N1482" s="222" t="s">
        <v>165</v>
      </c>
      <c r="O1482" s="222" t="s">
        <v>165</v>
      </c>
      <c r="P1482" s="222" t="s">
        <v>165</v>
      </c>
      <c r="Q1482" s="222" t="s">
        <v>165</v>
      </c>
      <c r="R1482" s="222" t="s">
        <v>165</v>
      </c>
      <c r="S1482" s="222" t="s">
        <v>165</v>
      </c>
      <c r="AS1482" s="222" t="s">
        <v>3454</v>
      </c>
      <c r="AT1482" s="222">
        <v>424743</v>
      </c>
    </row>
    <row r="1483" spans="1:46">
      <c r="A1483" s="222">
        <v>424748</v>
      </c>
      <c r="B1483" s="222" t="s">
        <v>361</v>
      </c>
      <c r="C1483" s="222" t="s">
        <v>164</v>
      </c>
      <c r="H1483" s="222" t="s">
        <v>164</v>
      </c>
      <c r="I1483" s="222" t="s">
        <v>166</v>
      </c>
      <c r="L1483" s="222" t="s">
        <v>166</v>
      </c>
      <c r="N1483" s="222" t="s">
        <v>165</v>
      </c>
      <c r="O1483" s="222" t="s">
        <v>165</v>
      </c>
      <c r="P1483" s="222" t="s">
        <v>165</v>
      </c>
      <c r="Q1483" s="222" t="s">
        <v>165</v>
      </c>
      <c r="R1483" s="222" t="s">
        <v>165</v>
      </c>
      <c r="S1483" s="222" t="s">
        <v>165</v>
      </c>
      <c r="AS1483" s="222" t="s">
        <v>3454</v>
      </c>
      <c r="AT1483" s="222">
        <v>424748</v>
      </c>
    </row>
    <row r="1484" spans="1:46">
      <c r="A1484" s="222">
        <v>424750</v>
      </c>
      <c r="B1484" s="222" t="s">
        <v>470</v>
      </c>
      <c r="F1484" s="222" t="s">
        <v>164</v>
      </c>
      <c r="J1484" s="222" t="s">
        <v>166</v>
      </c>
      <c r="K1484" s="222" t="s">
        <v>166</v>
      </c>
      <c r="L1484" s="222" t="s">
        <v>165</v>
      </c>
      <c r="N1484" s="222" t="s">
        <v>165</v>
      </c>
      <c r="O1484" s="222" t="s">
        <v>165</v>
      </c>
      <c r="P1484" s="222" t="s">
        <v>165</v>
      </c>
      <c r="Q1484" s="222" t="s">
        <v>165</v>
      </c>
      <c r="R1484" s="222" t="s">
        <v>165</v>
      </c>
      <c r="T1484" s="222" t="s">
        <v>165</v>
      </c>
      <c r="U1484" s="222" t="s">
        <v>165</v>
      </c>
      <c r="V1484" s="222" t="s">
        <v>165</v>
      </c>
      <c r="W1484" s="222" t="s">
        <v>165</v>
      </c>
      <c r="AS1484" s="222" t="s">
        <v>3454</v>
      </c>
      <c r="AT1484" s="222">
        <v>424750</v>
      </c>
    </row>
    <row r="1485" spans="1:46">
      <c r="A1485" s="222">
        <v>424753</v>
      </c>
      <c r="B1485" s="222" t="s">
        <v>470</v>
      </c>
      <c r="J1485" s="222" t="s">
        <v>166</v>
      </c>
      <c r="K1485" s="222" t="s">
        <v>164</v>
      </c>
      <c r="L1485" s="222" t="s">
        <v>165</v>
      </c>
      <c r="N1485" s="222" t="s">
        <v>166</v>
      </c>
      <c r="O1485" s="222" t="s">
        <v>166</v>
      </c>
      <c r="P1485" s="222" t="s">
        <v>165</v>
      </c>
      <c r="Q1485" s="222" t="s">
        <v>165</v>
      </c>
      <c r="R1485" s="222" t="s">
        <v>165</v>
      </c>
      <c r="T1485" s="222" t="s">
        <v>165</v>
      </c>
      <c r="U1485" s="222" t="s">
        <v>165</v>
      </c>
      <c r="V1485" s="222" t="s">
        <v>165</v>
      </c>
      <c r="W1485" s="222" t="s">
        <v>165</v>
      </c>
      <c r="AS1485" s="222" t="s">
        <v>3454</v>
      </c>
      <c r="AT1485" s="222">
        <v>424753</v>
      </c>
    </row>
    <row r="1486" spans="1:46">
      <c r="A1486" s="222">
        <v>424755</v>
      </c>
      <c r="B1486" s="222" t="s">
        <v>361</v>
      </c>
      <c r="N1486" s="222" t="s">
        <v>165</v>
      </c>
      <c r="O1486" s="222" t="s">
        <v>165</v>
      </c>
      <c r="P1486" s="222" t="s">
        <v>165</v>
      </c>
      <c r="Q1486" s="222" t="s">
        <v>165</v>
      </c>
      <c r="R1486" s="222" t="s">
        <v>165</v>
      </c>
      <c r="S1486" s="222" t="s">
        <v>165</v>
      </c>
      <c r="AS1486" s="222" t="s">
        <v>3454</v>
      </c>
      <c r="AT1486" s="222">
        <v>424755</v>
      </c>
    </row>
    <row r="1487" spans="1:46">
      <c r="A1487" s="222">
        <v>424757</v>
      </c>
      <c r="B1487" s="222" t="s">
        <v>361</v>
      </c>
      <c r="E1487" s="222" t="s">
        <v>164</v>
      </c>
      <c r="F1487" s="222" t="s">
        <v>164</v>
      </c>
      <c r="K1487" s="222" t="s">
        <v>165</v>
      </c>
      <c r="L1487" s="222" t="s">
        <v>165</v>
      </c>
      <c r="N1487" s="222" t="s">
        <v>165</v>
      </c>
      <c r="O1487" s="222" t="s">
        <v>165</v>
      </c>
      <c r="R1487" s="222" t="s">
        <v>165</v>
      </c>
      <c r="AS1487" s="222" t="s">
        <v>3454</v>
      </c>
      <c r="AT1487" s="222">
        <v>424757</v>
      </c>
    </row>
    <row r="1488" spans="1:46">
      <c r="A1488" s="222">
        <v>424762</v>
      </c>
      <c r="B1488" s="222" t="s">
        <v>470</v>
      </c>
      <c r="F1488" s="222" t="s">
        <v>165</v>
      </c>
      <c r="T1488" s="222" t="s">
        <v>165</v>
      </c>
      <c r="U1488" s="222" t="s">
        <v>165</v>
      </c>
      <c r="V1488" s="222" t="s">
        <v>165</v>
      </c>
      <c r="W1488" s="222" t="s">
        <v>165</v>
      </c>
      <c r="X1488" s="222" t="s">
        <v>165</v>
      </c>
      <c r="AS1488" s="222" t="s">
        <v>3454</v>
      </c>
      <c r="AT1488" s="222">
        <v>424762</v>
      </c>
    </row>
    <row r="1489" spans="1:46">
      <c r="A1489" s="222">
        <v>424764</v>
      </c>
      <c r="B1489" s="222" t="s">
        <v>361</v>
      </c>
      <c r="J1489" s="222" t="s">
        <v>166</v>
      </c>
      <c r="K1489" s="222" t="s">
        <v>164</v>
      </c>
      <c r="L1489" s="222" t="s">
        <v>165</v>
      </c>
      <c r="M1489" s="222" t="s">
        <v>165</v>
      </c>
      <c r="N1489" s="222" t="s">
        <v>165</v>
      </c>
      <c r="O1489" s="222" t="s">
        <v>165</v>
      </c>
      <c r="R1489" s="222" t="s">
        <v>165</v>
      </c>
      <c r="AS1489" s="222" t="s">
        <v>3454</v>
      </c>
      <c r="AT1489" s="222">
        <v>424764</v>
      </c>
    </row>
    <row r="1490" spans="1:46">
      <c r="A1490" s="222">
        <v>424768</v>
      </c>
      <c r="B1490" s="222" t="s">
        <v>361</v>
      </c>
      <c r="I1490" s="222" t="s">
        <v>165</v>
      </c>
      <c r="N1490" s="222" t="s">
        <v>165</v>
      </c>
      <c r="O1490" s="222" t="s">
        <v>165</v>
      </c>
      <c r="P1490" s="222" t="s">
        <v>165</v>
      </c>
      <c r="Q1490" s="222" t="s">
        <v>165</v>
      </c>
      <c r="R1490" s="222" t="s">
        <v>165</v>
      </c>
      <c r="S1490" s="222" t="s">
        <v>165</v>
      </c>
      <c r="AS1490" s="222" t="s">
        <v>3454</v>
      </c>
      <c r="AT1490" s="222">
        <v>424768</v>
      </c>
    </row>
    <row r="1491" spans="1:46">
      <c r="A1491" s="222">
        <v>424773</v>
      </c>
      <c r="B1491" s="222" t="s">
        <v>498</v>
      </c>
      <c r="T1491" s="222" t="s">
        <v>165</v>
      </c>
      <c r="U1491" s="222" t="s">
        <v>165</v>
      </c>
      <c r="V1491" s="222" t="s">
        <v>165</v>
      </c>
      <c r="W1491" s="222" t="s">
        <v>165</v>
      </c>
      <c r="Z1491" s="222" t="s">
        <v>165</v>
      </c>
      <c r="AA1491" s="222" t="s">
        <v>165</v>
      </c>
      <c r="AS1491" s="222" t="s">
        <v>3454</v>
      </c>
      <c r="AT1491" s="222">
        <v>424773</v>
      </c>
    </row>
    <row r="1492" spans="1:46">
      <c r="A1492" s="222">
        <v>424776</v>
      </c>
      <c r="B1492" s="222" t="s">
        <v>470</v>
      </c>
      <c r="L1492" s="222" t="s">
        <v>165</v>
      </c>
      <c r="P1492" s="222" t="s">
        <v>165</v>
      </c>
      <c r="R1492" s="222" t="s">
        <v>165</v>
      </c>
      <c r="T1492" s="222" t="s">
        <v>165</v>
      </c>
      <c r="U1492" s="222" t="s">
        <v>165</v>
      </c>
      <c r="V1492" s="222" t="s">
        <v>165</v>
      </c>
      <c r="W1492" s="222" t="s">
        <v>165</v>
      </c>
      <c r="X1492" s="222" t="s">
        <v>165</v>
      </c>
      <c r="AS1492" s="222" t="s">
        <v>3454</v>
      </c>
      <c r="AT1492" s="222">
        <v>424776</v>
      </c>
    </row>
    <row r="1493" spans="1:46">
      <c r="A1493" s="222">
        <v>424777</v>
      </c>
      <c r="B1493" s="222" t="s">
        <v>470</v>
      </c>
      <c r="J1493" s="222" t="s">
        <v>164</v>
      </c>
      <c r="L1493" s="222" t="s">
        <v>166</v>
      </c>
      <c r="R1493" s="222" t="s">
        <v>166</v>
      </c>
      <c r="T1493" s="222" t="s">
        <v>165</v>
      </c>
      <c r="U1493" s="222" t="s">
        <v>165</v>
      </c>
      <c r="V1493" s="222" t="s">
        <v>165</v>
      </c>
      <c r="W1493" s="222" t="s">
        <v>165</v>
      </c>
      <c r="AS1493" s="222" t="s">
        <v>3454</v>
      </c>
      <c r="AT1493" s="222">
        <v>424777</v>
      </c>
    </row>
    <row r="1494" spans="1:46">
      <c r="A1494" s="222">
        <v>424780</v>
      </c>
      <c r="B1494" s="222" t="s">
        <v>361</v>
      </c>
      <c r="J1494" s="222" t="s">
        <v>166</v>
      </c>
      <c r="M1494" s="222" t="s">
        <v>166</v>
      </c>
      <c r="N1494" s="222" t="s">
        <v>165</v>
      </c>
      <c r="O1494" s="222" t="s">
        <v>165</v>
      </c>
      <c r="P1494" s="222" t="s">
        <v>165</v>
      </c>
      <c r="Q1494" s="222" t="s">
        <v>165</v>
      </c>
      <c r="R1494" s="222" t="s">
        <v>165</v>
      </c>
      <c r="S1494" s="222" t="s">
        <v>165</v>
      </c>
      <c r="AS1494" s="222" t="s">
        <v>3454</v>
      </c>
      <c r="AT1494" s="222">
        <v>424780</v>
      </c>
    </row>
    <row r="1495" spans="1:46">
      <c r="A1495" s="222">
        <v>424784</v>
      </c>
      <c r="B1495" s="222" t="s">
        <v>470</v>
      </c>
      <c r="M1495" s="222" t="s">
        <v>165</v>
      </c>
      <c r="Q1495" s="222" t="s">
        <v>165</v>
      </c>
      <c r="T1495" s="222" t="s">
        <v>165</v>
      </c>
      <c r="U1495" s="222" t="s">
        <v>165</v>
      </c>
      <c r="V1495" s="222" t="s">
        <v>165</v>
      </c>
      <c r="W1495" s="222" t="s">
        <v>165</v>
      </c>
      <c r="X1495" s="222" t="s">
        <v>165</v>
      </c>
      <c r="AS1495" s="222" t="s">
        <v>3454</v>
      </c>
      <c r="AT1495" s="222">
        <v>424784</v>
      </c>
    </row>
    <row r="1496" spans="1:46">
      <c r="A1496" s="222">
        <v>424785</v>
      </c>
      <c r="B1496" s="222" t="s">
        <v>361</v>
      </c>
      <c r="I1496" s="222" t="s">
        <v>165</v>
      </c>
      <c r="J1496" s="222" t="s">
        <v>164</v>
      </c>
      <c r="K1496" s="222" t="s">
        <v>164</v>
      </c>
      <c r="L1496" s="222" t="s">
        <v>165</v>
      </c>
      <c r="N1496" s="222" t="s">
        <v>165</v>
      </c>
      <c r="O1496" s="222" t="s">
        <v>165</v>
      </c>
      <c r="R1496" s="222" t="s">
        <v>165</v>
      </c>
      <c r="AS1496" s="222" t="s">
        <v>3454</v>
      </c>
      <c r="AT1496" s="222">
        <v>424785</v>
      </c>
    </row>
    <row r="1497" spans="1:46">
      <c r="A1497" s="222">
        <v>424794</v>
      </c>
      <c r="B1497" s="222" t="s">
        <v>361</v>
      </c>
      <c r="E1497" s="222" t="s">
        <v>164</v>
      </c>
      <c r="K1497" s="222" t="s">
        <v>165</v>
      </c>
      <c r="L1497" s="222" t="s">
        <v>165</v>
      </c>
      <c r="O1497" s="222" t="s">
        <v>165</v>
      </c>
      <c r="P1497" s="222" t="s">
        <v>165</v>
      </c>
      <c r="Q1497" s="222" t="s">
        <v>165</v>
      </c>
      <c r="R1497" s="222" t="s">
        <v>165</v>
      </c>
      <c r="AS1497" s="222" t="s">
        <v>3454</v>
      </c>
      <c r="AT1497" s="222">
        <v>424794</v>
      </c>
    </row>
    <row r="1498" spans="1:46">
      <c r="A1498" s="222">
        <v>424795</v>
      </c>
      <c r="B1498" s="222" t="s">
        <v>470</v>
      </c>
      <c r="J1498" s="222" t="s">
        <v>166</v>
      </c>
      <c r="K1498" s="222" t="s">
        <v>166</v>
      </c>
      <c r="N1498" s="222" t="s">
        <v>166</v>
      </c>
      <c r="P1498" s="222" t="s">
        <v>165</v>
      </c>
      <c r="T1498" s="222" t="s">
        <v>165</v>
      </c>
      <c r="V1498" s="222" t="s">
        <v>166</v>
      </c>
      <c r="W1498" s="222" t="s">
        <v>165</v>
      </c>
      <c r="AS1498" s="222" t="s">
        <v>3454</v>
      </c>
      <c r="AT1498" s="222">
        <v>424795</v>
      </c>
    </row>
    <row r="1499" spans="1:46">
      <c r="A1499" s="222">
        <v>424797</v>
      </c>
      <c r="B1499" s="222" t="s">
        <v>470</v>
      </c>
      <c r="J1499" s="222" t="s">
        <v>165</v>
      </c>
      <c r="N1499" s="222" t="s">
        <v>166</v>
      </c>
      <c r="T1499" s="222" t="s">
        <v>165</v>
      </c>
      <c r="U1499" s="222" t="s">
        <v>165</v>
      </c>
      <c r="V1499" s="222" t="s">
        <v>165</v>
      </c>
      <c r="W1499" s="222" t="s">
        <v>165</v>
      </c>
      <c r="X1499" s="222" t="s">
        <v>165</v>
      </c>
      <c r="AS1499" s="222" t="s">
        <v>3454</v>
      </c>
      <c r="AT1499" s="222">
        <v>424797</v>
      </c>
    </row>
    <row r="1500" spans="1:46">
      <c r="A1500" s="222">
        <v>424798</v>
      </c>
      <c r="B1500" s="222" t="s">
        <v>470</v>
      </c>
      <c r="L1500" s="222" t="s">
        <v>165</v>
      </c>
      <c r="U1500" s="222" t="s">
        <v>165</v>
      </c>
      <c r="V1500" s="222" t="s">
        <v>165</v>
      </c>
      <c r="W1500" s="222" t="s">
        <v>165</v>
      </c>
      <c r="X1500" s="222" t="s">
        <v>165</v>
      </c>
      <c r="AS1500" s="222" t="s">
        <v>3454</v>
      </c>
      <c r="AT1500" s="222">
        <v>424798</v>
      </c>
    </row>
    <row r="1501" spans="1:46">
      <c r="A1501" s="222">
        <v>424800</v>
      </c>
      <c r="B1501" s="222" t="s">
        <v>361</v>
      </c>
      <c r="I1501" s="222" t="s">
        <v>166</v>
      </c>
      <c r="N1501" s="222" t="s">
        <v>165</v>
      </c>
      <c r="O1501" s="222" t="s">
        <v>165</v>
      </c>
      <c r="P1501" s="222" t="s">
        <v>165</v>
      </c>
      <c r="Q1501" s="222" t="s">
        <v>165</v>
      </c>
      <c r="R1501" s="222" t="s">
        <v>165</v>
      </c>
      <c r="S1501" s="222" t="s">
        <v>165</v>
      </c>
      <c r="AS1501" s="222" t="s">
        <v>3454</v>
      </c>
      <c r="AT1501" s="222">
        <v>424800</v>
      </c>
    </row>
    <row r="1502" spans="1:46">
      <c r="A1502" s="222">
        <v>424801</v>
      </c>
      <c r="B1502" s="222" t="s">
        <v>470</v>
      </c>
      <c r="J1502" s="222" t="s">
        <v>164</v>
      </c>
      <c r="P1502" s="222" t="s">
        <v>165</v>
      </c>
      <c r="R1502" s="222" t="s">
        <v>165</v>
      </c>
      <c r="U1502" s="222" t="s">
        <v>165</v>
      </c>
      <c r="W1502" s="222" t="s">
        <v>165</v>
      </c>
      <c r="X1502" s="222" t="s">
        <v>166</v>
      </c>
      <c r="AS1502" s="222" t="s">
        <v>3454</v>
      </c>
      <c r="AT1502" s="222">
        <v>424801</v>
      </c>
    </row>
    <row r="1503" spans="1:46">
      <c r="A1503" s="222">
        <v>424804</v>
      </c>
      <c r="B1503" s="222" t="s">
        <v>361</v>
      </c>
      <c r="L1503" s="222" t="s">
        <v>166</v>
      </c>
      <c r="N1503" s="222" t="s">
        <v>165</v>
      </c>
      <c r="O1503" s="222" t="s">
        <v>165</v>
      </c>
      <c r="P1503" s="222" t="s">
        <v>165</v>
      </c>
      <c r="Q1503" s="222" t="s">
        <v>165</v>
      </c>
      <c r="R1503" s="222" t="s">
        <v>165</v>
      </c>
      <c r="S1503" s="222" t="s">
        <v>165</v>
      </c>
      <c r="AS1503" s="222" t="s">
        <v>3454</v>
      </c>
      <c r="AT1503" s="222">
        <v>424804</v>
      </c>
    </row>
    <row r="1504" spans="1:46">
      <c r="A1504" s="222">
        <v>424807</v>
      </c>
      <c r="B1504" s="222" t="s">
        <v>470</v>
      </c>
      <c r="D1504" s="222" t="s">
        <v>164</v>
      </c>
      <c r="N1504" s="222" t="s">
        <v>166</v>
      </c>
      <c r="O1504" s="222" t="s">
        <v>166</v>
      </c>
      <c r="P1504" s="222" t="s">
        <v>165</v>
      </c>
      <c r="Q1504" s="222" t="s">
        <v>166</v>
      </c>
      <c r="R1504" s="222" t="s">
        <v>165</v>
      </c>
      <c r="S1504" s="222" t="s">
        <v>165</v>
      </c>
      <c r="T1504" s="222" t="s">
        <v>165</v>
      </c>
      <c r="U1504" s="222" t="s">
        <v>165</v>
      </c>
      <c r="V1504" s="222" t="s">
        <v>165</v>
      </c>
      <c r="W1504" s="222" t="s">
        <v>165</v>
      </c>
      <c r="X1504" s="222" t="s">
        <v>165</v>
      </c>
      <c r="AS1504" s="222" t="s">
        <v>3454</v>
      </c>
      <c r="AT1504" s="222">
        <v>424807</v>
      </c>
    </row>
    <row r="1505" spans="1:46">
      <c r="A1505" s="222">
        <v>424808</v>
      </c>
      <c r="B1505" s="222" t="s">
        <v>470</v>
      </c>
      <c r="F1505" s="222" t="s">
        <v>164</v>
      </c>
      <c r="J1505" s="222" t="s">
        <v>164</v>
      </c>
      <c r="Q1505" s="222" t="s">
        <v>166</v>
      </c>
      <c r="R1505" s="222" t="s">
        <v>165</v>
      </c>
      <c r="S1505" s="222" t="s">
        <v>166</v>
      </c>
      <c r="T1505" s="222" t="s">
        <v>165</v>
      </c>
      <c r="U1505" s="222" t="s">
        <v>165</v>
      </c>
      <c r="V1505" s="222" t="s">
        <v>165</v>
      </c>
      <c r="W1505" s="222" t="s">
        <v>165</v>
      </c>
      <c r="X1505" s="222" t="s">
        <v>165</v>
      </c>
      <c r="AS1505" s="222" t="s">
        <v>3454</v>
      </c>
      <c r="AT1505" s="222">
        <v>424808</v>
      </c>
    </row>
    <row r="1506" spans="1:46">
      <c r="A1506" s="222">
        <v>424809</v>
      </c>
      <c r="B1506" s="222" t="s">
        <v>361</v>
      </c>
      <c r="E1506" s="222" t="s">
        <v>166</v>
      </c>
      <c r="G1506" s="222" t="s">
        <v>164</v>
      </c>
      <c r="I1506" s="222" t="s">
        <v>164</v>
      </c>
      <c r="M1506" s="222" t="s">
        <v>166</v>
      </c>
      <c r="N1506" s="222" t="s">
        <v>165</v>
      </c>
      <c r="O1506" s="222" t="s">
        <v>165</v>
      </c>
      <c r="P1506" s="222" t="s">
        <v>165</v>
      </c>
      <c r="Q1506" s="222" t="s">
        <v>165</v>
      </c>
      <c r="R1506" s="222" t="s">
        <v>165</v>
      </c>
      <c r="S1506" s="222" t="s">
        <v>165</v>
      </c>
      <c r="AS1506" s="222" t="s">
        <v>3454</v>
      </c>
      <c r="AT1506" s="222">
        <v>424809</v>
      </c>
    </row>
    <row r="1507" spans="1:46">
      <c r="A1507" s="222">
        <v>424812</v>
      </c>
      <c r="B1507" s="222" t="s">
        <v>361</v>
      </c>
      <c r="F1507" s="222" t="s">
        <v>166</v>
      </c>
      <c r="L1507" s="222" t="s">
        <v>165</v>
      </c>
      <c r="N1507" s="222" t="s">
        <v>165</v>
      </c>
      <c r="O1507" s="222" t="s">
        <v>165</v>
      </c>
      <c r="R1507" s="222" t="s">
        <v>165</v>
      </c>
      <c r="AS1507" s="222" t="s">
        <v>3454</v>
      </c>
      <c r="AT1507" s="222">
        <v>424812</v>
      </c>
    </row>
    <row r="1508" spans="1:46">
      <c r="A1508" s="222">
        <v>424816</v>
      </c>
      <c r="B1508" s="222" t="s">
        <v>470</v>
      </c>
      <c r="F1508" s="222" t="s">
        <v>166</v>
      </c>
      <c r="K1508" s="222" t="s">
        <v>164</v>
      </c>
      <c r="L1508" s="222" t="s">
        <v>165</v>
      </c>
      <c r="R1508" s="222" t="s">
        <v>165</v>
      </c>
      <c r="V1508" s="222" t="s">
        <v>165</v>
      </c>
      <c r="AS1508" s="222" t="s">
        <v>3454</v>
      </c>
      <c r="AT1508" s="222">
        <v>424816</v>
      </c>
    </row>
    <row r="1509" spans="1:46">
      <c r="A1509" s="222">
        <v>424817</v>
      </c>
      <c r="B1509" s="222" t="s">
        <v>470</v>
      </c>
      <c r="Q1509" s="222" t="s">
        <v>166</v>
      </c>
      <c r="T1509" s="222" t="s">
        <v>165</v>
      </c>
      <c r="U1509" s="222" t="s">
        <v>165</v>
      </c>
      <c r="V1509" s="222" t="s">
        <v>165</v>
      </c>
      <c r="W1509" s="222" t="s">
        <v>165</v>
      </c>
      <c r="X1509" s="222" t="s">
        <v>165</v>
      </c>
      <c r="AS1509" s="222" t="s">
        <v>3454</v>
      </c>
      <c r="AT1509" s="222">
        <v>424817</v>
      </c>
    </row>
    <row r="1510" spans="1:46">
      <c r="A1510" s="222">
        <v>424819</v>
      </c>
      <c r="B1510" s="222" t="s">
        <v>470</v>
      </c>
      <c r="Q1510" s="222" t="s">
        <v>166</v>
      </c>
      <c r="S1510" s="222" t="s">
        <v>166</v>
      </c>
      <c r="T1510" s="222" t="s">
        <v>165</v>
      </c>
      <c r="U1510" s="222" t="s">
        <v>165</v>
      </c>
      <c r="V1510" s="222" t="s">
        <v>165</v>
      </c>
      <c r="W1510" s="222" t="s">
        <v>165</v>
      </c>
      <c r="X1510" s="222" t="s">
        <v>165</v>
      </c>
      <c r="AS1510" s="222" t="s">
        <v>3454</v>
      </c>
      <c r="AT1510" s="222">
        <v>424819</v>
      </c>
    </row>
    <row r="1511" spans="1:46">
      <c r="A1511" s="222">
        <v>424820</v>
      </c>
      <c r="B1511" s="222" t="s">
        <v>361</v>
      </c>
      <c r="D1511" s="222" t="s">
        <v>166</v>
      </c>
      <c r="J1511" s="222" t="s">
        <v>166</v>
      </c>
      <c r="N1511" s="222" t="s">
        <v>165</v>
      </c>
      <c r="O1511" s="222" t="s">
        <v>165</v>
      </c>
      <c r="P1511" s="222" t="s">
        <v>165</v>
      </c>
      <c r="Q1511" s="222" t="s">
        <v>165</v>
      </c>
      <c r="R1511" s="222" t="s">
        <v>165</v>
      </c>
      <c r="S1511" s="222" t="s">
        <v>165</v>
      </c>
      <c r="AS1511" s="222" t="s">
        <v>3454</v>
      </c>
      <c r="AT1511" s="222">
        <v>424820</v>
      </c>
    </row>
    <row r="1512" spans="1:46">
      <c r="A1512" s="222">
        <v>424823</v>
      </c>
      <c r="B1512" s="222" t="s">
        <v>361</v>
      </c>
      <c r="I1512" s="222" t="s">
        <v>165</v>
      </c>
      <c r="J1512" s="222" t="s">
        <v>166</v>
      </c>
      <c r="N1512" s="222" t="s">
        <v>165</v>
      </c>
      <c r="O1512" s="222" t="s">
        <v>165</v>
      </c>
      <c r="P1512" s="222" t="s">
        <v>165</v>
      </c>
      <c r="Q1512" s="222" t="s">
        <v>165</v>
      </c>
      <c r="R1512" s="222" t="s">
        <v>165</v>
      </c>
      <c r="S1512" s="222" t="s">
        <v>165</v>
      </c>
      <c r="AS1512" s="222" t="s">
        <v>3454</v>
      </c>
      <c r="AT1512" s="222">
        <v>424823</v>
      </c>
    </row>
    <row r="1513" spans="1:46">
      <c r="A1513" s="222">
        <v>424824</v>
      </c>
      <c r="B1513" s="222" t="s">
        <v>361</v>
      </c>
      <c r="J1513" s="222" t="s">
        <v>166</v>
      </c>
      <c r="K1513" s="222" t="s">
        <v>164</v>
      </c>
      <c r="L1513" s="222" t="s">
        <v>166</v>
      </c>
      <c r="M1513" s="222" t="s">
        <v>166</v>
      </c>
      <c r="N1513" s="222" t="s">
        <v>165</v>
      </c>
      <c r="O1513" s="222" t="s">
        <v>165</v>
      </c>
      <c r="P1513" s="222" t="s">
        <v>165</v>
      </c>
      <c r="R1513" s="222" t="s">
        <v>165</v>
      </c>
      <c r="AS1513" s="222" t="s">
        <v>3454</v>
      </c>
      <c r="AT1513" s="222">
        <v>424824</v>
      </c>
    </row>
    <row r="1514" spans="1:46">
      <c r="A1514" s="222">
        <v>424825</v>
      </c>
      <c r="B1514" s="222" t="s">
        <v>470</v>
      </c>
      <c r="J1514" s="222" t="s">
        <v>165</v>
      </c>
      <c r="N1514" s="222" t="s">
        <v>165</v>
      </c>
      <c r="R1514" s="222" t="s">
        <v>165</v>
      </c>
      <c r="T1514" s="222" t="s">
        <v>165</v>
      </c>
      <c r="U1514" s="222" t="s">
        <v>165</v>
      </c>
      <c r="V1514" s="222" t="s">
        <v>165</v>
      </c>
      <c r="W1514" s="222" t="s">
        <v>165</v>
      </c>
      <c r="AS1514" s="222" t="s">
        <v>3454</v>
      </c>
      <c r="AT1514" s="222">
        <v>424825</v>
      </c>
    </row>
    <row r="1515" spans="1:46">
      <c r="A1515" s="222">
        <v>424827</v>
      </c>
      <c r="B1515" s="222" t="s">
        <v>470</v>
      </c>
      <c r="K1515" s="222" t="s">
        <v>164</v>
      </c>
      <c r="R1515" s="222" t="s">
        <v>165</v>
      </c>
      <c r="T1515" s="222" t="s">
        <v>165</v>
      </c>
      <c r="U1515" s="222" t="s">
        <v>165</v>
      </c>
      <c r="V1515" s="222" t="s">
        <v>165</v>
      </c>
      <c r="W1515" s="222" t="s">
        <v>165</v>
      </c>
      <c r="AS1515" s="222" t="s">
        <v>3454</v>
      </c>
      <c r="AT1515" s="222">
        <v>424827</v>
      </c>
    </row>
    <row r="1516" spans="1:46">
      <c r="A1516" s="222">
        <v>424829</v>
      </c>
      <c r="B1516" s="222" t="s">
        <v>470</v>
      </c>
      <c r="K1516" s="222" t="s">
        <v>165</v>
      </c>
      <c r="R1516" s="222" t="s">
        <v>165</v>
      </c>
      <c r="U1516" s="222" t="s">
        <v>165</v>
      </c>
      <c r="V1516" s="222" t="s">
        <v>165</v>
      </c>
      <c r="W1516" s="222" t="s">
        <v>165</v>
      </c>
      <c r="AS1516" s="222" t="s">
        <v>3454</v>
      </c>
      <c r="AT1516" s="222">
        <v>424829</v>
      </c>
    </row>
    <row r="1517" spans="1:46">
      <c r="A1517" s="222">
        <v>424833</v>
      </c>
      <c r="B1517" s="222" t="s">
        <v>470</v>
      </c>
      <c r="L1517" s="222" t="s">
        <v>166</v>
      </c>
      <c r="R1517" s="222" t="s">
        <v>165</v>
      </c>
      <c r="U1517" s="222" t="s">
        <v>165</v>
      </c>
      <c r="W1517" s="222" t="s">
        <v>165</v>
      </c>
      <c r="X1517" s="222" t="s">
        <v>166</v>
      </c>
      <c r="AS1517" s="222" t="s">
        <v>3454</v>
      </c>
      <c r="AT1517" s="222">
        <v>424833</v>
      </c>
    </row>
    <row r="1518" spans="1:46">
      <c r="A1518" s="222">
        <v>424835</v>
      </c>
      <c r="B1518" s="222" t="s">
        <v>470</v>
      </c>
      <c r="K1518" s="222" t="s">
        <v>165</v>
      </c>
      <c r="L1518" s="222" t="s">
        <v>165</v>
      </c>
      <c r="O1518" s="222" t="s">
        <v>166</v>
      </c>
      <c r="P1518" s="222" t="s">
        <v>165</v>
      </c>
      <c r="R1518" s="222" t="s">
        <v>165</v>
      </c>
      <c r="U1518" s="222" t="s">
        <v>165</v>
      </c>
      <c r="V1518" s="222" t="s">
        <v>165</v>
      </c>
      <c r="W1518" s="222" t="s">
        <v>165</v>
      </c>
      <c r="X1518" s="222" t="s">
        <v>166</v>
      </c>
      <c r="AS1518" s="222" t="s">
        <v>3454</v>
      </c>
      <c r="AT1518" s="222">
        <v>424835</v>
      </c>
    </row>
    <row r="1519" spans="1:46">
      <c r="A1519" s="222">
        <v>424839</v>
      </c>
      <c r="B1519" s="222" t="s">
        <v>361</v>
      </c>
      <c r="D1519" s="222" t="s">
        <v>166</v>
      </c>
      <c r="I1519" s="222" t="s">
        <v>165</v>
      </c>
      <c r="J1519" s="222" t="s">
        <v>165</v>
      </c>
      <c r="O1519" s="222" t="s">
        <v>165</v>
      </c>
      <c r="R1519" s="222" t="s">
        <v>165</v>
      </c>
      <c r="AS1519" s="222" t="s">
        <v>3454</v>
      </c>
      <c r="AT1519" s="222">
        <v>424839</v>
      </c>
    </row>
    <row r="1520" spans="1:46">
      <c r="A1520" s="222">
        <v>424843</v>
      </c>
      <c r="B1520" s="222" t="s">
        <v>470</v>
      </c>
      <c r="J1520" s="222" t="s">
        <v>166</v>
      </c>
      <c r="R1520" s="222" t="s">
        <v>165</v>
      </c>
      <c r="T1520" s="222" t="s">
        <v>165</v>
      </c>
      <c r="U1520" s="222" t="s">
        <v>165</v>
      </c>
      <c r="W1520" s="222" t="s">
        <v>165</v>
      </c>
      <c r="AS1520" s="222" t="s">
        <v>3454</v>
      </c>
      <c r="AT1520" s="222">
        <v>424843</v>
      </c>
    </row>
    <row r="1521" spans="1:46">
      <c r="A1521" s="222">
        <v>424849</v>
      </c>
      <c r="B1521" s="222" t="s">
        <v>470</v>
      </c>
      <c r="N1521" s="222" t="s">
        <v>166</v>
      </c>
      <c r="Q1521" s="222" t="s">
        <v>166</v>
      </c>
      <c r="R1521" s="222" t="s">
        <v>165</v>
      </c>
      <c r="T1521" s="222" t="s">
        <v>165</v>
      </c>
      <c r="U1521" s="222" t="s">
        <v>165</v>
      </c>
      <c r="W1521" s="222" t="s">
        <v>165</v>
      </c>
      <c r="AS1521" s="222" t="s">
        <v>3454</v>
      </c>
      <c r="AT1521" s="222">
        <v>424849</v>
      </c>
    </row>
    <row r="1522" spans="1:46">
      <c r="A1522" s="222">
        <v>424850</v>
      </c>
      <c r="B1522" s="222" t="s">
        <v>470</v>
      </c>
      <c r="L1522" s="222" t="s">
        <v>165</v>
      </c>
      <c r="U1522" s="222" t="s">
        <v>165</v>
      </c>
      <c r="V1522" s="222" t="s">
        <v>165</v>
      </c>
      <c r="W1522" s="222" t="s">
        <v>165</v>
      </c>
      <c r="X1522" s="222" t="s">
        <v>165</v>
      </c>
      <c r="AS1522" s="222" t="s">
        <v>3454</v>
      </c>
      <c r="AT1522" s="222">
        <v>424850</v>
      </c>
    </row>
    <row r="1523" spans="1:46">
      <c r="A1523" s="222">
        <v>424851</v>
      </c>
      <c r="B1523" s="222" t="s">
        <v>470</v>
      </c>
      <c r="F1523" s="222" t="s">
        <v>164</v>
      </c>
      <c r="K1523" s="222" t="s">
        <v>164</v>
      </c>
      <c r="L1523" s="222" t="s">
        <v>165</v>
      </c>
      <c r="R1523" s="222" t="s">
        <v>165</v>
      </c>
      <c r="W1523" s="222" t="s">
        <v>165</v>
      </c>
      <c r="X1523" s="222" t="s">
        <v>166</v>
      </c>
      <c r="AS1523" s="222" t="s">
        <v>3454</v>
      </c>
      <c r="AT1523" s="222">
        <v>424851</v>
      </c>
    </row>
    <row r="1524" spans="1:46">
      <c r="A1524" s="222">
        <v>424852</v>
      </c>
      <c r="B1524" s="222" t="s">
        <v>498</v>
      </c>
      <c r="T1524" s="222" t="s">
        <v>165</v>
      </c>
      <c r="U1524" s="222" t="s">
        <v>165</v>
      </c>
      <c r="V1524" s="222" t="s">
        <v>165</v>
      </c>
      <c r="W1524" s="222" t="s">
        <v>165</v>
      </c>
      <c r="Z1524" s="222" t="s">
        <v>165</v>
      </c>
      <c r="AA1524" s="222" t="s">
        <v>165</v>
      </c>
      <c r="AS1524" s="222" t="s">
        <v>3453</v>
      </c>
      <c r="AT1524" s="222">
        <v>424852</v>
      </c>
    </row>
    <row r="1525" spans="1:46">
      <c r="A1525" s="222">
        <v>424855</v>
      </c>
      <c r="B1525" s="222" t="s">
        <v>470</v>
      </c>
      <c r="J1525" s="222" t="s">
        <v>165</v>
      </c>
      <c r="M1525" s="222" t="s">
        <v>166</v>
      </c>
      <c r="N1525" s="222" t="s">
        <v>166</v>
      </c>
      <c r="O1525" s="222" t="s">
        <v>165</v>
      </c>
      <c r="P1525" s="222" t="s">
        <v>165</v>
      </c>
      <c r="Q1525" s="222" t="s">
        <v>165</v>
      </c>
      <c r="R1525" s="222" t="s">
        <v>165</v>
      </c>
      <c r="T1525" s="222" t="s">
        <v>165</v>
      </c>
      <c r="U1525" s="222" t="s">
        <v>165</v>
      </c>
      <c r="V1525" s="222" t="s">
        <v>165</v>
      </c>
      <c r="W1525" s="222" t="s">
        <v>165</v>
      </c>
      <c r="AS1525" s="222" t="s">
        <v>3454</v>
      </c>
      <c r="AT1525" s="222">
        <v>424855</v>
      </c>
    </row>
    <row r="1526" spans="1:46">
      <c r="A1526" s="222">
        <v>424856</v>
      </c>
      <c r="B1526" s="222" t="s">
        <v>470</v>
      </c>
      <c r="G1526" s="222" t="s">
        <v>165</v>
      </c>
      <c r="T1526" s="222" t="s">
        <v>165</v>
      </c>
      <c r="U1526" s="222" t="s">
        <v>165</v>
      </c>
      <c r="V1526" s="222" t="s">
        <v>165</v>
      </c>
      <c r="W1526" s="222" t="s">
        <v>165</v>
      </c>
      <c r="X1526" s="222" t="s">
        <v>165</v>
      </c>
      <c r="AS1526" s="222" t="s">
        <v>3454</v>
      </c>
      <c r="AT1526" s="222">
        <v>424856</v>
      </c>
    </row>
    <row r="1527" spans="1:46">
      <c r="A1527" s="222">
        <v>424860</v>
      </c>
      <c r="B1527" s="222" t="s">
        <v>470</v>
      </c>
      <c r="F1527" s="222" t="s">
        <v>165</v>
      </c>
      <c r="L1527" s="222" t="s">
        <v>165</v>
      </c>
      <c r="R1527" s="222" t="s">
        <v>165</v>
      </c>
      <c r="S1527" s="222" t="s">
        <v>166</v>
      </c>
      <c r="T1527" s="222" t="s">
        <v>165</v>
      </c>
      <c r="U1527" s="222" t="s">
        <v>165</v>
      </c>
      <c r="V1527" s="222" t="s">
        <v>165</v>
      </c>
      <c r="W1527" s="222" t="s">
        <v>165</v>
      </c>
      <c r="X1527" s="222" t="s">
        <v>165</v>
      </c>
      <c r="AS1527" s="222" t="s">
        <v>3454</v>
      </c>
      <c r="AT1527" s="222">
        <v>424860</v>
      </c>
    </row>
    <row r="1528" spans="1:46">
      <c r="A1528" s="222">
        <v>424861</v>
      </c>
      <c r="B1528" s="222" t="s">
        <v>470</v>
      </c>
      <c r="C1528" s="222" t="s">
        <v>164</v>
      </c>
      <c r="I1528" s="222" t="s">
        <v>165</v>
      </c>
      <c r="L1528" s="222" t="s">
        <v>165</v>
      </c>
      <c r="Q1528" s="222" t="s">
        <v>166</v>
      </c>
      <c r="R1528" s="222" t="s">
        <v>165</v>
      </c>
      <c r="S1528" s="222" t="s">
        <v>165</v>
      </c>
      <c r="T1528" s="222" t="s">
        <v>165</v>
      </c>
      <c r="U1528" s="222" t="s">
        <v>165</v>
      </c>
      <c r="V1528" s="222" t="s">
        <v>165</v>
      </c>
      <c r="W1528" s="222" t="s">
        <v>165</v>
      </c>
      <c r="X1528" s="222" t="s">
        <v>165</v>
      </c>
      <c r="AS1528" s="222" t="s">
        <v>3454</v>
      </c>
      <c r="AT1528" s="222">
        <v>424861</v>
      </c>
    </row>
    <row r="1529" spans="1:46">
      <c r="A1529" s="222">
        <v>424862</v>
      </c>
      <c r="B1529" s="222" t="s">
        <v>470</v>
      </c>
      <c r="F1529" s="222" t="s">
        <v>165</v>
      </c>
      <c r="Q1529" s="222" t="s">
        <v>165</v>
      </c>
      <c r="R1529" s="222" t="s">
        <v>165</v>
      </c>
      <c r="T1529" s="222" t="s">
        <v>165</v>
      </c>
      <c r="U1529" s="222" t="s">
        <v>165</v>
      </c>
      <c r="V1529" s="222" t="s">
        <v>165</v>
      </c>
      <c r="W1529" s="222" t="s">
        <v>165</v>
      </c>
      <c r="X1529" s="222" t="s">
        <v>165</v>
      </c>
      <c r="AS1529" s="222" t="s">
        <v>3454</v>
      </c>
      <c r="AT1529" s="222">
        <v>424862</v>
      </c>
    </row>
    <row r="1530" spans="1:46">
      <c r="A1530" s="222">
        <v>424863</v>
      </c>
      <c r="B1530" s="222" t="s">
        <v>470</v>
      </c>
      <c r="T1530" s="222" t="s">
        <v>165</v>
      </c>
      <c r="U1530" s="222" t="s">
        <v>165</v>
      </c>
      <c r="V1530" s="222" t="s">
        <v>165</v>
      </c>
      <c r="W1530" s="222" t="s">
        <v>165</v>
      </c>
      <c r="X1530" s="222" t="s">
        <v>165</v>
      </c>
      <c r="AS1530" s="222" t="s">
        <v>3454</v>
      </c>
      <c r="AT1530" s="222">
        <v>424863</v>
      </c>
    </row>
    <row r="1531" spans="1:46">
      <c r="A1531" s="222">
        <v>424866</v>
      </c>
      <c r="B1531" s="222" t="s">
        <v>470</v>
      </c>
      <c r="K1531" s="222" t="s">
        <v>164</v>
      </c>
      <c r="L1531" s="222" t="s">
        <v>166</v>
      </c>
      <c r="R1531" s="222" t="s">
        <v>165</v>
      </c>
      <c r="T1531" s="222" t="s">
        <v>165</v>
      </c>
      <c r="U1531" s="222" t="s">
        <v>165</v>
      </c>
      <c r="V1531" s="222" t="s">
        <v>165</v>
      </c>
      <c r="W1531" s="222" t="s">
        <v>165</v>
      </c>
      <c r="AS1531" s="222" t="s">
        <v>3454</v>
      </c>
      <c r="AT1531" s="222">
        <v>424866</v>
      </c>
    </row>
    <row r="1532" spans="1:46">
      <c r="A1532" s="222">
        <v>424867</v>
      </c>
      <c r="B1532" s="222" t="s">
        <v>470</v>
      </c>
      <c r="R1532" s="222" t="s">
        <v>165</v>
      </c>
      <c r="T1532" s="222" t="s">
        <v>165</v>
      </c>
      <c r="U1532" s="222" t="s">
        <v>165</v>
      </c>
      <c r="V1532" s="222" t="s">
        <v>165</v>
      </c>
      <c r="W1532" s="222" t="s">
        <v>165</v>
      </c>
      <c r="AS1532" s="222" t="s">
        <v>3454</v>
      </c>
      <c r="AT1532" s="222">
        <v>424867</v>
      </c>
    </row>
    <row r="1533" spans="1:46">
      <c r="A1533" s="222">
        <v>424868</v>
      </c>
      <c r="B1533" s="222" t="s">
        <v>470</v>
      </c>
      <c r="I1533" s="222" t="s">
        <v>166</v>
      </c>
      <c r="J1533" s="222" t="s">
        <v>166</v>
      </c>
      <c r="M1533" s="222" t="s">
        <v>166</v>
      </c>
      <c r="N1533" s="222" t="s">
        <v>165</v>
      </c>
      <c r="O1533" s="222" t="s">
        <v>166</v>
      </c>
      <c r="P1533" s="222" t="s">
        <v>165</v>
      </c>
      <c r="Q1533" s="222" t="s">
        <v>165</v>
      </c>
      <c r="R1533" s="222" t="s">
        <v>165</v>
      </c>
      <c r="T1533" s="222" t="s">
        <v>165</v>
      </c>
      <c r="U1533" s="222" t="s">
        <v>165</v>
      </c>
      <c r="V1533" s="222" t="s">
        <v>165</v>
      </c>
      <c r="W1533" s="222" t="s">
        <v>165</v>
      </c>
      <c r="X1533" s="222" t="s">
        <v>165</v>
      </c>
      <c r="AS1533" s="222" t="s">
        <v>3454</v>
      </c>
      <c r="AT1533" s="222">
        <v>424868</v>
      </c>
    </row>
    <row r="1534" spans="1:46">
      <c r="A1534" s="222">
        <v>424870</v>
      </c>
      <c r="B1534" s="222" t="s">
        <v>470</v>
      </c>
      <c r="L1534" s="222" t="s">
        <v>166</v>
      </c>
      <c r="R1534" s="222" t="s">
        <v>166</v>
      </c>
      <c r="T1534" s="222" t="s">
        <v>165</v>
      </c>
      <c r="U1534" s="222" t="s">
        <v>165</v>
      </c>
      <c r="V1534" s="222" t="s">
        <v>165</v>
      </c>
      <c r="W1534" s="222" t="s">
        <v>165</v>
      </c>
      <c r="X1534" s="222" t="s">
        <v>165</v>
      </c>
      <c r="AS1534" s="222" t="s">
        <v>3454</v>
      </c>
      <c r="AT1534" s="222">
        <v>424870</v>
      </c>
    </row>
    <row r="1535" spans="1:46">
      <c r="A1535" s="222">
        <v>424873</v>
      </c>
      <c r="B1535" s="222" t="s">
        <v>470</v>
      </c>
      <c r="M1535" s="222" t="s">
        <v>165</v>
      </c>
      <c r="Q1535" s="222" t="s">
        <v>165</v>
      </c>
      <c r="T1535" s="222" t="s">
        <v>165</v>
      </c>
      <c r="U1535" s="222" t="s">
        <v>165</v>
      </c>
      <c r="V1535" s="222" t="s">
        <v>165</v>
      </c>
      <c r="W1535" s="222" t="s">
        <v>165</v>
      </c>
      <c r="X1535" s="222" t="s">
        <v>165</v>
      </c>
      <c r="AS1535" s="222" t="s">
        <v>3454</v>
      </c>
      <c r="AT1535" s="222">
        <v>424873</v>
      </c>
    </row>
    <row r="1536" spans="1:46">
      <c r="A1536" s="222">
        <v>424874</v>
      </c>
      <c r="B1536" s="222" t="s">
        <v>470</v>
      </c>
      <c r="J1536" s="222" t="s">
        <v>165</v>
      </c>
      <c r="L1536" s="222" t="s">
        <v>165</v>
      </c>
      <c r="M1536" s="222" t="s">
        <v>166</v>
      </c>
      <c r="O1536" s="222" t="s">
        <v>165</v>
      </c>
      <c r="P1536" s="222" t="s">
        <v>165</v>
      </c>
      <c r="Q1536" s="222" t="s">
        <v>165</v>
      </c>
      <c r="R1536" s="222" t="s">
        <v>165</v>
      </c>
      <c r="U1536" s="222" t="s">
        <v>165</v>
      </c>
      <c r="V1536" s="222" t="s">
        <v>165</v>
      </c>
      <c r="W1536" s="222" t="s">
        <v>165</v>
      </c>
      <c r="X1536" s="222" t="s">
        <v>165</v>
      </c>
      <c r="AS1536" s="222" t="s">
        <v>3454</v>
      </c>
      <c r="AT1536" s="222">
        <v>424874</v>
      </c>
    </row>
    <row r="1537" spans="1:46">
      <c r="A1537" s="222">
        <v>424875</v>
      </c>
      <c r="B1537" s="222" t="s">
        <v>470</v>
      </c>
      <c r="J1537" s="222" t="s">
        <v>164</v>
      </c>
      <c r="K1537" s="222" t="s">
        <v>166</v>
      </c>
      <c r="L1537" s="222" t="s">
        <v>165</v>
      </c>
      <c r="M1537" s="222" t="s">
        <v>165</v>
      </c>
      <c r="O1537" s="222" t="s">
        <v>165</v>
      </c>
      <c r="P1537" s="222" t="s">
        <v>165</v>
      </c>
      <c r="Q1537" s="222" t="s">
        <v>165</v>
      </c>
      <c r="R1537" s="222" t="s">
        <v>165</v>
      </c>
      <c r="S1537" s="222" t="s">
        <v>165</v>
      </c>
      <c r="T1537" s="222" t="s">
        <v>165</v>
      </c>
      <c r="U1537" s="222" t="s">
        <v>165</v>
      </c>
      <c r="V1537" s="222" t="s">
        <v>165</v>
      </c>
      <c r="W1537" s="222" t="s">
        <v>165</v>
      </c>
      <c r="X1537" s="222" t="s">
        <v>165</v>
      </c>
      <c r="AS1537" s="222" t="s">
        <v>3454</v>
      </c>
      <c r="AT1537" s="222">
        <v>424875</v>
      </c>
    </row>
    <row r="1538" spans="1:46">
      <c r="A1538" s="222">
        <v>424876</v>
      </c>
      <c r="B1538" s="222" t="s">
        <v>470</v>
      </c>
      <c r="F1538" s="222" t="s">
        <v>166</v>
      </c>
      <c r="K1538" s="222" t="s">
        <v>166</v>
      </c>
      <c r="T1538" s="222" t="s">
        <v>165</v>
      </c>
      <c r="U1538" s="222" t="s">
        <v>165</v>
      </c>
      <c r="V1538" s="222" t="s">
        <v>165</v>
      </c>
      <c r="W1538" s="222" t="s">
        <v>165</v>
      </c>
      <c r="X1538" s="222" t="s">
        <v>165</v>
      </c>
      <c r="AS1538" s="222" t="s">
        <v>3454</v>
      </c>
      <c r="AT1538" s="222">
        <v>424876</v>
      </c>
    </row>
    <row r="1539" spans="1:46">
      <c r="A1539" s="222">
        <v>424877</v>
      </c>
      <c r="B1539" s="222" t="s">
        <v>470</v>
      </c>
      <c r="H1539" s="222" t="s">
        <v>165</v>
      </c>
      <c r="R1539" s="222" t="s">
        <v>165</v>
      </c>
      <c r="S1539" s="222" t="s">
        <v>165</v>
      </c>
      <c r="T1539" s="222" t="s">
        <v>165</v>
      </c>
      <c r="U1539" s="222" t="s">
        <v>165</v>
      </c>
      <c r="V1539" s="222" t="s">
        <v>165</v>
      </c>
      <c r="W1539" s="222" t="s">
        <v>165</v>
      </c>
      <c r="X1539" s="222" t="s">
        <v>165</v>
      </c>
      <c r="AS1539" s="222" t="s">
        <v>3454</v>
      </c>
      <c r="AT1539" s="222">
        <v>424877</v>
      </c>
    </row>
    <row r="1540" spans="1:46">
      <c r="A1540" s="222">
        <v>424882</v>
      </c>
      <c r="B1540" s="222" t="s">
        <v>470</v>
      </c>
      <c r="J1540" s="222" t="s">
        <v>166</v>
      </c>
      <c r="M1540" s="222" t="s">
        <v>166</v>
      </c>
      <c r="O1540" s="222" t="s">
        <v>166</v>
      </c>
      <c r="T1540" s="222" t="s">
        <v>165</v>
      </c>
      <c r="U1540" s="222" t="s">
        <v>165</v>
      </c>
      <c r="V1540" s="222" t="s">
        <v>165</v>
      </c>
      <c r="W1540" s="222" t="s">
        <v>165</v>
      </c>
      <c r="AS1540" s="222" t="s">
        <v>3454</v>
      </c>
      <c r="AT1540" s="222">
        <v>424882</v>
      </c>
    </row>
    <row r="1541" spans="1:46">
      <c r="A1541" s="222">
        <v>424884</v>
      </c>
      <c r="B1541" s="222" t="s">
        <v>470</v>
      </c>
      <c r="J1541" s="222" t="s">
        <v>164</v>
      </c>
      <c r="L1541" s="222" t="s">
        <v>166</v>
      </c>
      <c r="R1541" s="222" t="s">
        <v>166</v>
      </c>
      <c r="U1541" s="222" t="s">
        <v>165</v>
      </c>
      <c r="V1541" s="222" t="s">
        <v>165</v>
      </c>
      <c r="W1541" s="222" t="s">
        <v>165</v>
      </c>
      <c r="X1541" s="222" t="s">
        <v>166</v>
      </c>
      <c r="AS1541" s="222" t="s">
        <v>3454</v>
      </c>
      <c r="AT1541" s="222">
        <v>424884</v>
      </c>
    </row>
    <row r="1542" spans="1:46">
      <c r="A1542" s="222">
        <v>424885</v>
      </c>
      <c r="B1542" s="222" t="s">
        <v>470</v>
      </c>
      <c r="E1542" s="222" t="s">
        <v>165</v>
      </c>
      <c r="I1542" s="222" t="s">
        <v>166</v>
      </c>
      <c r="J1542" s="222" t="s">
        <v>166</v>
      </c>
      <c r="K1542" s="222" t="s">
        <v>165</v>
      </c>
      <c r="Q1542" s="222" t="s">
        <v>166</v>
      </c>
      <c r="T1542" s="222" t="s">
        <v>165</v>
      </c>
      <c r="U1542" s="222" t="s">
        <v>165</v>
      </c>
      <c r="V1542" s="222" t="s">
        <v>165</v>
      </c>
      <c r="W1542" s="222" t="s">
        <v>165</v>
      </c>
      <c r="X1542" s="222" t="s">
        <v>165</v>
      </c>
      <c r="AS1542" s="222" t="s">
        <v>3454</v>
      </c>
      <c r="AT1542" s="222">
        <v>424885</v>
      </c>
    </row>
    <row r="1543" spans="1:46">
      <c r="A1543" s="222">
        <v>424886</v>
      </c>
      <c r="B1543" s="222" t="s">
        <v>470</v>
      </c>
      <c r="F1543" s="222" t="s">
        <v>166</v>
      </c>
      <c r="N1543" s="222" t="s">
        <v>166</v>
      </c>
      <c r="O1543" s="222" t="s">
        <v>165</v>
      </c>
      <c r="T1543" s="222" t="s">
        <v>165</v>
      </c>
      <c r="U1543" s="222" t="s">
        <v>165</v>
      </c>
      <c r="V1543" s="222" t="s">
        <v>165</v>
      </c>
      <c r="W1543" s="222" t="s">
        <v>165</v>
      </c>
      <c r="AS1543" s="222" t="s">
        <v>3454</v>
      </c>
      <c r="AT1543" s="222">
        <v>424886</v>
      </c>
    </row>
    <row r="1544" spans="1:46">
      <c r="A1544" s="222">
        <v>424888</v>
      </c>
      <c r="B1544" s="222" t="s">
        <v>470</v>
      </c>
      <c r="F1544" s="222" t="s">
        <v>166</v>
      </c>
      <c r="K1544" s="222" t="s">
        <v>166</v>
      </c>
      <c r="L1544" s="222" t="s">
        <v>166</v>
      </c>
      <c r="O1544" s="222" t="s">
        <v>165</v>
      </c>
      <c r="P1544" s="222" t="s">
        <v>165</v>
      </c>
      <c r="R1544" s="222" t="s">
        <v>165</v>
      </c>
      <c r="T1544" s="222" t="s">
        <v>165</v>
      </c>
      <c r="U1544" s="222" t="s">
        <v>165</v>
      </c>
      <c r="V1544" s="222" t="s">
        <v>165</v>
      </c>
      <c r="W1544" s="222" t="s">
        <v>165</v>
      </c>
      <c r="AS1544" s="222" t="s">
        <v>3454</v>
      </c>
      <c r="AT1544" s="222">
        <v>424888</v>
      </c>
    </row>
    <row r="1545" spans="1:46">
      <c r="A1545" s="222">
        <v>424892</v>
      </c>
      <c r="B1545" s="222" t="s">
        <v>470</v>
      </c>
      <c r="F1545" s="222" t="s">
        <v>165</v>
      </c>
      <c r="P1545" s="222" t="s">
        <v>165</v>
      </c>
      <c r="T1545" s="222" t="s">
        <v>165</v>
      </c>
      <c r="U1545" s="222" t="s">
        <v>165</v>
      </c>
      <c r="V1545" s="222" t="s">
        <v>165</v>
      </c>
      <c r="W1545" s="222" t="s">
        <v>165</v>
      </c>
      <c r="X1545" s="222" t="s">
        <v>165</v>
      </c>
      <c r="AS1545" s="222" t="s">
        <v>3454</v>
      </c>
      <c r="AT1545" s="222">
        <v>424892</v>
      </c>
    </row>
    <row r="1546" spans="1:46">
      <c r="A1546" s="222">
        <v>424894</v>
      </c>
      <c r="B1546" s="222" t="s">
        <v>470</v>
      </c>
      <c r="T1546" s="222" t="s">
        <v>165</v>
      </c>
      <c r="U1546" s="222" t="s">
        <v>165</v>
      </c>
      <c r="V1546" s="222" t="s">
        <v>165</v>
      </c>
      <c r="W1546" s="222" t="s">
        <v>165</v>
      </c>
      <c r="X1546" s="222" t="s">
        <v>165</v>
      </c>
      <c r="AS1546" s="222" t="s">
        <v>3453</v>
      </c>
      <c r="AT1546" s="222">
        <v>424894</v>
      </c>
    </row>
    <row r="1547" spans="1:46">
      <c r="A1547" s="222">
        <v>424896</v>
      </c>
      <c r="B1547" s="222" t="s">
        <v>361</v>
      </c>
      <c r="D1547" s="222" t="s">
        <v>165</v>
      </c>
      <c r="F1547" s="222" t="s">
        <v>165</v>
      </c>
      <c r="N1547" s="222" t="s">
        <v>165</v>
      </c>
      <c r="O1547" s="222" t="s">
        <v>165</v>
      </c>
      <c r="P1547" s="222" t="s">
        <v>165</v>
      </c>
      <c r="Q1547" s="222" t="s">
        <v>165</v>
      </c>
      <c r="R1547" s="222" t="s">
        <v>165</v>
      </c>
      <c r="S1547" s="222" t="s">
        <v>165</v>
      </c>
      <c r="AS1547" s="222" t="s">
        <v>3454</v>
      </c>
      <c r="AT1547" s="222">
        <v>424896</v>
      </c>
    </row>
    <row r="1548" spans="1:46">
      <c r="A1548" s="222">
        <v>424897</v>
      </c>
      <c r="B1548" s="222" t="s">
        <v>470</v>
      </c>
      <c r="J1548" s="222" t="s">
        <v>166</v>
      </c>
      <c r="M1548" s="222" t="s">
        <v>164</v>
      </c>
      <c r="O1548" s="222" t="s">
        <v>164</v>
      </c>
      <c r="R1548" s="222" t="s">
        <v>165</v>
      </c>
      <c r="W1548" s="222" t="s">
        <v>166</v>
      </c>
      <c r="X1548" s="222" t="s">
        <v>166</v>
      </c>
      <c r="AS1548" s="222" t="s">
        <v>3454</v>
      </c>
      <c r="AT1548" s="222">
        <v>424897</v>
      </c>
    </row>
    <row r="1549" spans="1:46">
      <c r="A1549" s="222">
        <v>424899</v>
      </c>
      <c r="B1549" s="222" t="s">
        <v>470</v>
      </c>
      <c r="K1549" s="222" t="s">
        <v>166</v>
      </c>
      <c r="N1549" s="222" t="s">
        <v>166</v>
      </c>
      <c r="O1549" s="222" t="s">
        <v>166</v>
      </c>
      <c r="P1549" s="222" t="s">
        <v>165</v>
      </c>
      <c r="Q1549" s="222" t="s">
        <v>166</v>
      </c>
      <c r="R1549" s="222" t="s">
        <v>165</v>
      </c>
      <c r="T1549" s="222" t="s">
        <v>165</v>
      </c>
      <c r="U1549" s="222" t="s">
        <v>165</v>
      </c>
      <c r="V1549" s="222" t="s">
        <v>165</v>
      </c>
      <c r="W1549" s="222" t="s">
        <v>165</v>
      </c>
      <c r="X1549" s="222" t="s">
        <v>165</v>
      </c>
      <c r="AS1549" s="222" t="s">
        <v>3454</v>
      </c>
      <c r="AT1549" s="222">
        <v>424899</v>
      </c>
    </row>
    <row r="1550" spans="1:46">
      <c r="A1550" s="222">
        <v>424901</v>
      </c>
      <c r="B1550" s="222" t="s">
        <v>470</v>
      </c>
      <c r="F1550" s="222" t="s">
        <v>165</v>
      </c>
      <c r="J1550" s="222" t="s">
        <v>166</v>
      </c>
      <c r="L1550" s="222" t="s">
        <v>165</v>
      </c>
      <c r="P1550" s="222" t="s">
        <v>166</v>
      </c>
      <c r="R1550" s="222" t="s">
        <v>165</v>
      </c>
      <c r="U1550" s="222" t="s">
        <v>165</v>
      </c>
      <c r="V1550" s="222" t="s">
        <v>165</v>
      </c>
      <c r="W1550" s="222" t="s">
        <v>165</v>
      </c>
      <c r="X1550" s="222" t="s">
        <v>165</v>
      </c>
      <c r="AS1550" s="222" t="s">
        <v>3454</v>
      </c>
      <c r="AT1550" s="222">
        <v>424901</v>
      </c>
    </row>
    <row r="1551" spans="1:46">
      <c r="A1551" s="222">
        <v>424902</v>
      </c>
      <c r="B1551" s="222" t="s">
        <v>470</v>
      </c>
      <c r="K1551" s="222" t="s">
        <v>165</v>
      </c>
      <c r="O1551" s="222" t="s">
        <v>166</v>
      </c>
      <c r="P1551" s="222" t="s">
        <v>165</v>
      </c>
      <c r="Q1551" s="222" t="s">
        <v>165</v>
      </c>
      <c r="R1551" s="222" t="s">
        <v>165</v>
      </c>
      <c r="T1551" s="222" t="s">
        <v>165</v>
      </c>
      <c r="U1551" s="222" t="s">
        <v>165</v>
      </c>
      <c r="V1551" s="222" t="s">
        <v>165</v>
      </c>
      <c r="W1551" s="222" t="s">
        <v>165</v>
      </c>
      <c r="X1551" s="222" t="s">
        <v>165</v>
      </c>
      <c r="AS1551" s="222" t="s">
        <v>3454</v>
      </c>
      <c r="AT1551" s="222">
        <v>424902</v>
      </c>
    </row>
    <row r="1552" spans="1:46">
      <c r="A1552" s="222">
        <v>424903</v>
      </c>
      <c r="B1552" s="222" t="s">
        <v>361</v>
      </c>
      <c r="D1552" s="222" t="s">
        <v>166</v>
      </c>
      <c r="K1552" s="222" t="s">
        <v>166</v>
      </c>
      <c r="L1552" s="222" t="s">
        <v>165</v>
      </c>
      <c r="N1552" s="222" t="s">
        <v>165</v>
      </c>
      <c r="O1552" s="222" t="s">
        <v>165</v>
      </c>
      <c r="P1552" s="222" t="s">
        <v>165</v>
      </c>
      <c r="Q1552" s="222" t="s">
        <v>165</v>
      </c>
      <c r="R1552" s="222" t="s">
        <v>165</v>
      </c>
      <c r="S1552" s="222" t="s">
        <v>165</v>
      </c>
      <c r="AS1552" s="222" t="s">
        <v>3454</v>
      </c>
      <c r="AT1552" s="222">
        <v>424903</v>
      </c>
    </row>
    <row r="1553" spans="1:46">
      <c r="A1553" s="222">
        <v>424905</v>
      </c>
      <c r="B1553" s="222" t="s">
        <v>361</v>
      </c>
      <c r="I1553" s="222" t="s">
        <v>166</v>
      </c>
      <c r="K1553" s="222" t="s">
        <v>165</v>
      </c>
      <c r="L1553" s="222" t="s">
        <v>165</v>
      </c>
      <c r="M1553" s="222" t="s">
        <v>166</v>
      </c>
      <c r="N1553" s="222" t="s">
        <v>165</v>
      </c>
      <c r="O1553" s="222" t="s">
        <v>165</v>
      </c>
      <c r="P1553" s="222" t="s">
        <v>165</v>
      </c>
      <c r="Q1553" s="222" t="s">
        <v>165</v>
      </c>
      <c r="R1553" s="222" t="s">
        <v>165</v>
      </c>
      <c r="S1553" s="222" t="s">
        <v>165</v>
      </c>
      <c r="AS1553" s="222" t="s">
        <v>3454</v>
      </c>
      <c r="AT1553" s="222">
        <v>424905</v>
      </c>
    </row>
    <row r="1554" spans="1:46">
      <c r="A1554" s="222">
        <v>424909</v>
      </c>
      <c r="B1554" s="222" t="s">
        <v>361</v>
      </c>
      <c r="E1554" s="222" t="s">
        <v>164</v>
      </c>
      <c r="I1554" s="222" t="s">
        <v>166</v>
      </c>
      <c r="K1554" s="222" t="s">
        <v>164</v>
      </c>
      <c r="L1554" s="222" t="s">
        <v>164</v>
      </c>
      <c r="N1554" s="222" t="s">
        <v>165</v>
      </c>
      <c r="O1554" s="222" t="s">
        <v>165</v>
      </c>
      <c r="P1554" s="222" t="s">
        <v>165</v>
      </c>
      <c r="Q1554" s="222" t="s">
        <v>165</v>
      </c>
      <c r="R1554" s="222" t="s">
        <v>165</v>
      </c>
      <c r="S1554" s="222" t="s">
        <v>165</v>
      </c>
      <c r="AS1554" s="222" t="s">
        <v>3454</v>
      </c>
      <c r="AT1554" s="222">
        <v>424909</v>
      </c>
    </row>
    <row r="1555" spans="1:46">
      <c r="A1555" s="222">
        <v>424914</v>
      </c>
      <c r="B1555" s="222" t="s">
        <v>470</v>
      </c>
      <c r="J1555" s="222" t="s">
        <v>166</v>
      </c>
      <c r="K1555" s="222" t="s">
        <v>165</v>
      </c>
      <c r="L1555" s="222" t="s">
        <v>165</v>
      </c>
      <c r="M1555" s="222" t="s">
        <v>165</v>
      </c>
      <c r="O1555" s="222" t="s">
        <v>165</v>
      </c>
      <c r="P1555" s="222" t="s">
        <v>165</v>
      </c>
      <c r="R1555" s="222" t="s">
        <v>165</v>
      </c>
      <c r="U1555" s="222" t="s">
        <v>165</v>
      </c>
      <c r="V1555" s="222" t="s">
        <v>165</v>
      </c>
      <c r="W1555" s="222" t="s">
        <v>165</v>
      </c>
      <c r="X1555" s="222" t="s">
        <v>165</v>
      </c>
      <c r="AS1555" s="222" t="s">
        <v>3454</v>
      </c>
      <c r="AT1555" s="222">
        <v>424914</v>
      </c>
    </row>
    <row r="1556" spans="1:46">
      <c r="A1556" s="222">
        <v>424917</v>
      </c>
      <c r="B1556" s="222" t="s">
        <v>361</v>
      </c>
      <c r="C1556" s="222" t="s">
        <v>166</v>
      </c>
      <c r="I1556" s="222" t="s">
        <v>165</v>
      </c>
      <c r="L1556" s="222" t="s">
        <v>165</v>
      </c>
      <c r="N1556" s="222" t="s">
        <v>165</v>
      </c>
      <c r="O1556" s="222" t="s">
        <v>165</v>
      </c>
      <c r="P1556" s="222" t="s">
        <v>165</v>
      </c>
      <c r="Q1556" s="222" t="s">
        <v>165</v>
      </c>
      <c r="R1556" s="222" t="s">
        <v>165</v>
      </c>
      <c r="S1556" s="222" t="s">
        <v>165</v>
      </c>
      <c r="AS1556" s="222" t="s">
        <v>3454</v>
      </c>
      <c r="AT1556" s="222">
        <v>424917</v>
      </c>
    </row>
    <row r="1557" spans="1:46">
      <c r="A1557" s="222">
        <v>424919</v>
      </c>
      <c r="B1557" s="222" t="s">
        <v>470</v>
      </c>
      <c r="F1557" s="222" t="s">
        <v>166</v>
      </c>
      <c r="N1557" s="222" t="s">
        <v>166</v>
      </c>
      <c r="T1557" s="222" t="s">
        <v>165</v>
      </c>
      <c r="U1557" s="222" t="s">
        <v>165</v>
      </c>
      <c r="V1557" s="222" t="s">
        <v>165</v>
      </c>
      <c r="W1557" s="222" t="s">
        <v>165</v>
      </c>
      <c r="AS1557" s="222" t="s">
        <v>3453</v>
      </c>
      <c r="AT1557" s="222">
        <v>424919</v>
      </c>
    </row>
    <row r="1558" spans="1:46">
      <c r="A1558" s="222">
        <v>424920</v>
      </c>
      <c r="B1558" s="222" t="s">
        <v>470</v>
      </c>
      <c r="H1558" s="222" t="s">
        <v>166</v>
      </c>
      <c r="S1558" s="222" t="s">
        <v>166</v>
      </c>
      <c r="T1558" s="222" t="s">
        <v>165</v>
      </c>
      <c r="U1558" s="222" t="s">
        <v>165</v>
      </c>
      <c r="V1558" s="222" t="s">
        <v>165</v>
      </c>
      <c r="W1558" s="222" t="s">
        <v>165</v>
      </c>
      <c r="X1558" s="222" t="s">
        <v>165</v>
      </c>
      <c r="AS1558" s="222" t="s">
        <v>3454</v>
      </c>
      <c r="AT1558" s="222">
        <v>424920</v>
      </c>
    </row>
    <row r="1559" spans="1:46">
      <c r="A1559" s="222">
        <v>424925</v>
      </c>
      <c r="B1559" s="222" t="s">
        <v>470</v>
      </c>
      <c r="E1559" s="222" t="s">
        <v>164</v>
      </c>
      <c r="H1559" s="222" t="s">
        <v>164</v>
      </c>
      <c r="K1559" s="222" t="s">
        <v>166</v>
      </c>
      <c r="S1559" s="222" t="s">
        <v>165</v>
      </c>
      <c r="T1559" s="222" t="s">
        <v>165</v>
      </c>
      <c r="U1559" s="222" t="s">
        <v>165</v>
      </c>
      <c r="V1559" s="222" t="s">
        <v>165</v>
      </c>
      <c r="W1559" s="222" t="s">
        <v>165</v>
      </c>
      <c r="X1559" s="222" t="s">
        <v>165</v>
      </c>
      <c r="AS1559" s="222" t="s">
        <v>3454</v>
      </c>
      <c r="AT1559" s="222">
        <v>424925</v>
      </c>
    </row>
    <row r="1560" spans="1:46">
      <c r="A1560" s="222">
        <v>424926</v>
      </c>
      <c r="B1560" s="222" t="s">
        <v>361</v>
      </c>
      <c r="H1560" s="222" t="s">
        <v>164</v>
      </c>
      <c r="J1560" s="222" t="s">
        <v>164</v>
      </c>
      <c r="K1560" s="222" t="s">
        <v>166</v>
      </c>
      <c r="N1560" s="222" t="s">
        <v>165</v>
      </c>
      <c r="O1560" s="222" t="s">
        <v>165</v>
      </c>
      <c r="P1560" s="222" t="s">
        <v>165</v>
      </c>
      <c r="Q1560" s="222" t="s">
        <v>165</v>
      </c>
      <c r="R1560" s="222" t="s">
        <v>165</v>
      </c>
      <c r="S1560" s="222" t="s">
        <v>165</v>
      </c>
      <c r="AS1560" s="222" t="s">
        <v>3454</v>
      </c>
      <c r="AT1560" s="222">
        <v>424926</v>
      </c>
    </row>
    <row r="1561" spans="1:46">
      <c r="A1561" s="222">
        <v>424932</v>
      </c>
      <c r="B1561" s="222" t="s">
        <v>470</v>
      </c>
      <c r="G1561" s="222" t="s">
        <v>164</v>
      </c>
      <c r="T1561" s="222" t="s">
        <v>165</v>
      </c>
      <c r="U1561" s="222" t="s">
        <v>165</v>
      </c>
      <c r="V1561" s="222" t="s">
        <v>165</v>
      </c>
      <c r="W1561" s="222" t="s">
        <v>165</v>
      </c>
      <c r="X1561" s="222" t="s">
        <v>165</v>
      </c>
      <c r="AS1561" s="222" t="s">
        <v>3454</v>
      </c>
      <c r="AT1561" s="222">
        <v>424932</v>
      </c>
    </row>
    <row r="1562" spans="1:46">
      <c r="A1562" s="222">
        <v>424933</v>
      </c>
      <c r="B1562" s="222" t="s">
        <v>470</v>
      </c>
      <c r="K1562" s="222" t="s">
        <v>166</v>
      </c>
      <c r="L1562" s="222" t="s">
        <v>165</v>
      </c>
      <c r="M1562" s="222" t="s">
        <v>166</v>
      </c>
      <c r="O1562" s="222" t="s">
        <v>166</v>
      </c>
      <c r="R1562" s="222" t="s">
        <v>165</v>
      </c>
      <c r="T1562" s="222" t="s">
        <v>165</v>
      </c>
      <c r="U1562" s="222" t="s">
        <v>165</v>
      </c>
      <c r="V1562" s="222" t="s">
        <v>165</v>
      </c>
      <c r="W1562" s="222" t="s">
        <v>165</v>
      </c>
      <c r="AS1562" s="222" t="s">
        <v>3454</v>
      </c>
      <c r="AT1562" s="222">
        <v>424933</v>
      </c>
    </row>
    <row r="1563" spans="1:46">
      <c r="A1563" s="222">
        <v>424934</v>
      </c>
      <c r="B1563" s="222" t="s">
        <v>470</v>
      </c>
      <c r="K1563" s="222" t="s">
        <v>166</v>
      </c>
      <c r="M1563" s="222" t="s">
        <v>164</v>
      </c>
      <c r="Q1563" s="222" t="s">
        <v>165</v>
      </c>
      <c r="T1563" s="222" t="s">
        <v>165</v>
      </c>
      <c r="U1563" s="222" t="s">
        <v>165</v>
      </c>
      <c r="V1563" s="222" t="s">
        <v>165</v>
      </c>
      <c r="W1563" s="222" t="s">
        <v>165</v>
      </c>
      <c r="X1563" s="222" t="s">
        <v>165</v>
      </c>
      <c r="AS1563" s="222" t="s">
        <v>3454</v>
      </c>
      <c r="AT1563" s="222">
        <v>424934</v>
      </c>
    </row>
    <row r="1564" spans="1:46">
      <c r="A1564" s="222">
        <v>424935</v>
      </c>
      <c r="B1564" s="222" t="s">
        <v>470</v>
      </c>
      <c r="L1564" s="222" t="s">
        <v>165</v>
      </c>
      <c r="N1564" s="222" t="s">
        <v>166</v>
      </c>
      <c r="T1564" s="222" t="s">
        <v>165</v>
      </c>
      <c r="U1564" s="222" t="s">
        <v>165</v>
      </c>
      <c r="V1564" s="222" t="s">
        <v>165</v>
      </c>
      <c r="W1564" s="222" t="s">
        <v>165</v>
      </c>
      <c r="X1564" s="222" t="s">
        <v>165</v>
      </c>
      <c r="AS1564" s="222" t="s">
        <v>3454</v>
      </c>
      <c r="AT1564" s="222">
        <v>424935</v>
      </c>
    </row>
    <row r="1565" spans="1:46">
      <c r="A1565" s="222">
        <v>424936</v>
      </c>
      <c r="B1565" s="222" t="s">
        <v>470</v>
      </c>
      <c r="J1565" s="222" t="s">
        <v>166</v>
      </c>
      <c r="K1565" s="222" t="s">
        <v>166</v>
      </c>
      <c r="L1565" s="222" t="s">
        <v>165</v>
      </c>
      <c r="N1565" s="222" t="s">
        <v>165</v>
      </c>
      <c r="O1565" s="222" t="s">
        <v>165</v>
      </c>
      <c r="R1565" s="222" t="s">
        <v>165</v>
      </c>
      <c r="T1565" s="222" t="s">
        <v>165</v>
      </c>
      <c r="U1565" s="222" t="s">
        <v>165</v>
      </c>
      <c r="V1565" s="222" t="s">
        <v>165</v>
      </c>
      <c r="W1565" s="222" t="s">
        <v>165</v>
      </c>
      <c r="AS1565" s="222" t="s">
        <v>3454</v>
      </c>
      <c r="AT1565" s="222">
        <v>424936</v>
      </c>
    </row>
    <row r="1566" spans="1:46">
      <c r="A1566" s="222">
        <v>424937</v>
      </c>
      <c r="B1566" s="222" t="s">
        <v>470</v>
      </c>
      <c r="I1566" s="222" t="s">
        <v>165</v>
      </c>
      <c r="J1566" s="222" t="s">
        <v>164</v>
      </c>
      <c r="K1566" s="222" t="s">
        <v>166</v>
      </c>
      <c r="L1566" s="222" t="s">
        <v>165</v>
      </c>
      <c r="N1566" s="222" t="s">
        <v>166</v>
      </c>
      <c r="O1566" s="222" t="s">
        <v>166</v>
      </c>
      <c r="P1566" s="222" t="s">
        <v>166</v>
      </c>
      <c r="Q1566" s="222" t="s">
        <v>166</v>
      </c>
      <c r="T1566" s="222" t="s">
        <v>165</v>
      </c>
      <c r="U1566" s="222" t="s">
        <v>165</v>
      </c>
      <c r="V1566" s="222" t="s">
        <v>165</v>
      </c>
      <c r="W1566" s="222" t="s">
        <v>165</v>
      </c>
      <c r="X1566" s="222" t="s">
        <v>165</v>
      </c>
      <c r="AS1566" s="222" t="s">
        <v>3454</v>
      </c>
      <c r="AT1566" s="222">
        <v>424937</v>
      </c>
    </row>
    <row r="1567" spans="1:46">
      <c r="A1567" s="222">
        <v>424938</v>
      </c>
      <c r="B1567" s="222" t="s">
        <v>361</v>
      </c>
      <c r="D1567" s="222" t="s">
        <v>164</v>
      </c>
      <c r="I1567" s="222" t="s">
        <v>166</v>
      </c>
      <c r="K1567" s="222" t="s">
        <v>166</v>
      </c>
      <c r="L1567" s="222" t="s">
        <v>165</v>
      </c>
      <c r="N1567" s="222" t="s">
        <v>165</v>
      </c>
      <c r="O1567" s="222" t="s">
        <v>165</v>
      </c>
      <c r="P1567" s="222" t="s">
        <v>165</v>
      </c>
      <c r="Q1567" s="222" t="s">
        <v>165</v>
      </c>
      <c r="R1567" s="222" t="s">
        <v>165</v>
      </c>
      <c r="S1567" s="222" t="s">
        <v>165</v>
      </c>
      <c r="AS1567" s="222" t="s">
        <v>3454</v>
      </c>
      <c r="AT1567" s="222">
        <v>424938</v>
      </c>
    </row>
    <row r="1568" spans="1:46">
      <c r="A1568" s="222">
        <v>424940</v>
      </c>
      <c r="B1568" s="222" t="s">
        <v>470</v>
      </c>
      <c r="S1568" s="222" t="s">
        <v>166</v>
      </c>
      <c r="T1568" s="222" t="s">
        <v>165</v>
      </c>
      <c r="U1568" s="222" t="s">
        <v>165</v>
      </c>
      <c r="V1568" s="222" t="s">
        <v>165</v>
      </c>
      <c r="W1568" s="222" t="s">
        <v>165</v>
      </c>
      <c r="X1568" s="222" t="s">
        <v>165</v>
      </c>
      <c r="AS1568" s="222" t="s">
        <v>3454</v>
      </c>
      <c r="AT1568" s="222">
        <v>424940</v>
      </c>
    </row>
    <row r="1569" spans="1:46">
      <c r="A1569" s="222">
        <v>424945</v>
      </c>
      <c r="B1569" s="222" t="s">
        <v>470</v>
      </c>
      <c r="T1569" s="222" t="s">
        <v>165</v>
      </c>
      <c r="U1569" s="222" t="s">
        <v>165</v>
      </c>
      <c r="V1569" s="222" t="s">
        <v>165</v>
      </c>
      <c r="W1569" s="222" t="s">
        <v>165</v>
      </c>
      <c r="X1569" s="222" t="s">
        <v>165</v>
      </c>
      <c r="AS1569" s="222" t="s">
        <v>3454</v>
      </c>
      <c r="AT1569" s="222">
        <v>424945</v>
      </c>
    </row>
    <row r="1570" spans="1:46">
      <c r="A1570" s="222">
        <v>424946</v>
      </c>
      <c r="B1570" s="222" t="s">
        <v>361</v>
      </c>
      <c r="H1570" s="222" t="s">
        <v>164</v>
      </c>
      <c r="I1570" s="222" t="s">
        <v>166</v>
      </c>
      <c r="K1570" s="222" t="s">
        <v>164</v>
      </c>
      <c r="L1570" s="222" t="s">
        <v>166</v>
      </c>
      <c r="N1570" s="222" t="s">
        <v>165</v>
      </c>
      <c r="O1570" s="222" t="s">
        <v>165</v>
      </c>
      <c r="P1570" s="222" t="s">
        <v>165</v>
      </c>
      <c r="Q1570" s="222" t="s">
        <v>165</v>
      </c>
      <c r="R1570" s="222" t="s">
        <v>165</v>
      </c>
      <c r="S1570" s="222" t="s">
        <v>165</v>
      </c>
      <c r="AS1570" s="222" t="s">
        <v>3454</v>
      </c>
      <c r="AT1570" s="222">
        <v>424946</v>
      </c>
    </row>
    <row r="1571" spans="1:46">
      <c r="A1571" s="222">
        <v>424947</v>
      </c>
      <c r="B1571" s="222" t="s">
        <v>470</v>
      </c>
      <c r="O1571" s="222" t="s">
        <v>165</v>
      </c>
      <c r="R1571" s="222" t="s">
        <v>165</v>
      </c>
      <c r="U1571" s="222" t="s">
        <v>165</v>
      </c>
      <c r="V1571" s="222" t="s">
        <v>165</v>
      </c>
      <c r="W1571" s="222" t="s">
        <v>165</v>
      </c>
      <c r="AS1571" s="222" t="s">
        <v>3454</v>
      </c>
      <c r="AT1571" s="222">
        <v>424947</v>
      </c>
    </row>
    <row r="1572" spans="1:46">
      <c r="A1572" s="222">
        <v>424948</v>
      </c>
      <c r="B1572" s="222" t="s">
        <v>470</v>
      </c>
      <c r="F1572" s="222" t="s">
        <v>164</v>
      </c>
      <c r="K1572" s="222" t="s">
        <v>164</v>
      </c>
      <c r="O1572" s="222" t="s">
        <v>166</v>
      </c>
      <c r="R1572" s="222" t="s">
        <v>165</v>
      </c>
      <c r="T1572" s="222" t="s">
        <v>165</v>
      </c>
      <c r="U1572" s="222" t="s">
        <v>165</v>
      </c>
      <c r="V1572" s="222" t="s">
        <v>165</v>
      </c>
      <c r="W1572" s="222" t="s">
        <v>165</v>
      </c>
      <c r="X1572" s="222" t="s">
        <v>165</v>
      </c>
      <c r="AS1572" s="222" t="s">
        <v>3454</v>
      </c>
      <c r="AT1572" s="222">
        <v>424948</v>
      </c>
    </row>
    <row r="1573" spans="1:46">
      <c r="A1573" s="222">
        <v>424951</v>
      </c>
      <c r="B1573" s="222" t="s">
        <v>470</v>
      </c>
      <c r="N1573" s="222" t="s">
        <v>166</v>
      </c>
      <c r="T1573" s="222" t="s">
        <v>165</v>
      </c>
      <c r="U1573" s="222" t="s">
        <v>165</v>
      </c>
      <c r="V1573" s="222" t="s">
        <v>165</v>
      </c>
      <c r="W1573" s="222" t="s">
        <v>165</v>
      </c>
      <c r="X1573" s="222" t="s">
        <v>165</v>
      </c>
      <c r="AS1573" s="222" t="s">
        <v>3454</v>
      </c>
      <c r="AT1573" s="222">
        <v>424951</v>
      </c>
    </row>
    <row r="1574" spans="1:46">
      <c r="A1574" s="222">
        <v>424952</v>
      </c>
      <c r="B1574" s="222" t="s">
        <v>470</v>
      </c>
      <c r="I1574" s="222" t="s">
        <v>166</v>
      </c>
      <c r="J1574" s="222" t="s">
        <v>164</v>
      </c>
      <c r="L1574" s="222" t="s">
        <v>165</v>
      </c>
      <c r="N1574" s="222" t="s">
        <v>165</v>
      </c>
      <c r="O1574" s="222" t="s">
        <v>165</v>
      </c>
      <c r="P1574" s="222" t="s">
        <v>165</v>
      </c>
      <c r="Q1574" s="222" t="s">
        <v>165</v>
      </c>
      <c r="R1574" s="222" t="s">
        <v>165</v>
      </c>
      <c r="T1574" s="222" t="s">
        <v>165</v>
      </c>
      <c r="U1574" s="222" t="s">
        <v>165</v>
      </c>
      <c r="V1574" s="222" t="s">
        <v>165</v>
      </c>
      <c r="W1574" s="222" t="s">
        <v>165</v>
      </c>
      <c r="AS1574" s="222" t="s">
        <v>3454</v>
      </c>
      <c r="AT1574" s="222">
        <v>424952</v>
      </c>
    </row>
    <row r="1575" spans="1:46">
      <c r="A1575" s="222">
        <v>424956</v>
      </c>
      <c r="B1575" s="222" t="s">
        <v>361</v>
      </c>
      <c r="D1575" s="222" t="s">
        <v>166</v>
      </c>
      <c r="J1575" s="222" t="s">
        <v>165</v>
      </c>
      <c r="K1575" s="222" t="s">
        <v>165</v>
      </c>
      <c r="L1575" s="222" t="s">
        <v>165</v>
      </c>
      <c r="N1575" s="222" t="s">
        <v>165</v>
      </c>
      <c r="O1575" s="222" t="s">
        <v>165</v>
      </c>
      <c r="P1575" s="222" t="s">
        <v>165</v>
      </c>
      <c r="Q1575" s="222" t="s">
        <v>165</v>
      </c>
      <c r="R1575" s="222" t="s">
        <v>165</v>
      </c>
      <c r="S1575" s="222" t="s">
        <v>165</v>
      </c>
      <c r="AS1575" s="222" t="s">
        <v>3454</v>
      </c>
      <c r="AT1575" s="222">
        <v>424956</v>
      </c>
    </row>
    <row r="1576" spans="1:46">
      <c r="A1576" s="222">
        <v>424958</v>
      </c>
      <c r="B1576" s="222" t="s">
        <v>470</v>
      </c>
      <c r="R1576" s="222" t="s">
        <v>165</v>
      </c>
      <c r="S1576" s="222" t="s">
        <v>165</v>
      </c>
      <c r="T1576" s="222" t="s">
        <v>165</v>
      </c>
      <c r="U1576" s="222" t="s">
        <v>165</v>
      </c>
      <c r="V1576" s="222" t="s">
        <v>165</v>
      </c>
      <c r="W1576" s="222" t="s">
        <v>165</v>
      </c>
      <c r="X1576" s="222" t="s">
        <v>165</v>
      </c>
      <c r="AS1576" s="222" t="s">
        <v>3454</v>
      </c>
      <c r="AT1576" s="222">
        <v>424958</v>
      </c>
    </row>
    <row r="1577" spans="1:46">
      <c r="A1577" s="222">
        <v>424959</v>
      </c>
      <c r="B1577" s="222" t="s">
        <v>470</v>
      </c>
      <c r="K1577" s="222" t="s">
        <v>166</v>
      </c>
      <c r="O1577" s="222" t="s">
        <v>166</v>
      </c>
      <c r="R1577" s="222" t="s">
        <v>166</v>
      </c>
      <c r="T1577" s="222" t="s">
        <v>165</v>
      </c>
      <c r="U1577" s="222" t="s">
        <v>165</v>
      </c>
      <c r="V1577" s="222" t="s">
        <v>165</v>
      </c>
      <c r="W1577" s="222" t="s">
        <v>165</v>
      </c>
      <c r="AS1577" s="222" t="s">
        <v>3454</v>
      </c>
      <c r="AT1577" s="222">
        <v>424959</v>
      </c>
    </row>
    <row r="1578" spans="1:46">
      <c r="A1578" s="222">
        <v>424960</v>
      </c>
      <c r="B1578" s="222" t="s">
        <v>470</v>
      </c>
      <c r="C1578" s="222" t="s">
        <v>166</v>
      </c>
      <c r="F1578" s="222" t="s">
        <v>166</v>
      </c>
      <c r="J1578" s="222" t="s">
        <v>165</v>
      </c>
      <c r="L1578" s="222" t="s">
        <v>165</v>
      </c>
      <c r="N1578" s="222" t="s">
        <v>165</v>
      </c>
      <c r="O1578" s="222" t="s">
        <v>165</v>
      </c>
      <c r="R1578" s="222" t="s">
        <v>165</v>
      </c>
      <c r="T1578" s="222" t="s">
        <v>165</v>
      </c>
      <c r="U1578" s="222" t="s">
        <v>165</v>
      </c>
      <c r="V1578" s="222" t="s">
        <v>165</v>
      </c>
      <c r="W1578" s="222" t="s">
        <v>165</v>
      </c>
      <c r="AS1578" s="222" t="s">
        <v>3454</v>
      </c>
      <c r="AT1578" s="222">
        <v>424960</v>
      </c>
    </row>
    <row r="1579" spans="1:46">
      <c r="A1579" s="222">
        <v>424969</v>
      </c>
      <c r="B1579" s="222" t="s">
        <v>470</v>
      </c>
      <c r="C1579" s="222" t="s">
        <v>166</v>
      </c>
      <c r="E1579" s="222" t="s">
        <v>164</v>
      </c>
      <c r="I1579" s="222" t="s">
        <v>166</v>
      </c>
      <c r="K1579" s="222" t="s">
        <v>164</v>
      </c>
      <c r="Q1579" s="222" t="s">
        <v>166</v>
      </c>
      <c r="T1579" s="222" t="s">
        <v>165</v>
      </c>
      <c r="U1579" s="222" t="s">
        <v>165</v>
      </c>
      <c r="V1579" s="222" t="s">
        <v>165</v>
      </c>
      <c r="W1579" s="222" t="s">
        <v>165</v>
      </c>
      <c r="X1579" s="222" t="s">
        <v>165</v>
      </c>
      <c r="AS1579" s="222" t="s">
        <v>3454</v>
      </c>
      <c r="AT1579" s="222">
        <v>424969</v>
      </c>
    </row>
    <row r="1580" spans="1:46">
      <c r="A1580" s="222">
        <v>424970</v>
      </c>
      <c r="B1580" s="222" t="s">
        <v>470</v>
      </c>
      <c r="K1580" s="222" t="s">
        <v>164</v>
      </c>
      <c r="O1580" s="222" t="s">
        <v>166</v>
      </c>
      <c r="U1580" s="222" t="s">
        <v>165</v>
      </c>
      <c r="V1580" s="222" t="s">
        <v>165</v>
      </c>
      <c r="W1580" s="222" t="s">
        <v>165</v>
      </c>
      <c r="AS1580" s="222" t="s">
        <v>3454</v>
      </c>
      <c r="AT1580" s="222">
        <v>424970</v>
      </c>
    </row>
    <row r="1581" spans="1:46">
      <c r="A1581" s="222">
        <v>424978</v>
      </c>
      <c r="B1581" s="222" t="s">
        <v>361</v>
      </c>
      <c r="I1581" s="222" t="s">
        <v>165</v>
      </c>
      <c r="J1581" s="222" t="s">
        <v>166</v>
      </c>
      <c r="K1581" s="222" t="s">
        <v>165</v>
      </c>
      <c r="L1581" s="222" t="s">
        <v>165</v>
      </c>
      <c r="N1581" s="222" t="s">
        <v>165</v>
      </c>
      <c r="O1581" s="222" t="s">
        <v>165</v>
      </c>
      <c r="R1581" s="222" t="s">
        <v>165</v>
      </c>
      <c r="AS1581" s="222" t="s">
        <v>3454</v>
      </c>
      <c r="AT1581" s="222">
        <v>424978</v>
      </c>
    </row>
    <row r="1582" spans="1:46">
      <c r="A1582" s="222">
        <v>424991</v>
      </c>
      <c r="B1582" s="222" t="s">
        <v>361</v>
      </c>
      <c r="E1582" s="222" t="s">
        <v>164</v>
      </c>
      <c r="I1582" s="222" t="s">
        <v>165</v>
      </c>
      <c r="K1582" s="222" t="s">
        <v>164</v>
      </c>
      <c r="L1582" s="222" t="s">
        <v>165</v>
      </c>
      <c r="N1582" s="222" t="s">
        <v>165</v>
      </c>
      <c r="O1582" s="222" t="s">
        <v>165</v>
      </c>
      <c r="P1582" s="222" t="s">
        <v>165</v>
      </c>
      <c r="Q1582" s="222" t="s">
        <v>165</v>
      </c>
      <c r="R1582" s="222" t="s">
        <v>165</v>
      </c>
      <c r="S1582" s="222" t="s">
        <v>165</v>
      </c>
      <c r="AS1582" s="222" t="s">
        <v>3454</v>
      </c>
      <c r="AT1582" s="222">
        <v>424991</v>
      </c>
    </row>
    <row r="1583" spans="1:46">
      <c r="A1583" s="222">
        <v>424992</v>
      </c>
      <c r="B1583" s="222" t="s">
        <v>470</v>
      </c>
      <c r="J1583" s="222" t="s">
        <v>166</v>
      </c>
      <c r="K1583" s="222" t="s">
        <v>165</v>
      </c>
      <c r="L1583" s="222" t="s">
        <v>165</v>
      </c>
      <c r="M1583" s="222" t="s">
        <v>165</v>
      </c>
      <c r="O1583" s="222" t="s">
        <v>165</v>
      </c>
      <c r="P1583" s="222" t="s">
        <v>165</v>
      </c>
      <c r="R1583" s="222" t="s">
        <v>165</v>
      </c>
      <c r="U1583" s="222" t="s">
        <v>165</v>
      </c>
      <c r="V1583" s="222" t="s">
        <v>165</v>
      </c>
      <c r="W1583" s="222" t="s">
        <v>165</v>
      </c>
      <c r="X1583" s="222" t="s">
        <v>165</v>
      </c>
      <c r="AS1583" s="222" t="s">
        <v>3454</v>
      </c>
      <c r="AT1583" s="222">
        <v>424992</v>
      </c>
    </row>
    <row r="1584" spans="1:46">
      <c r="A1584" s="222">
        <v>424997</v>
      </c>
      <c r="B1584" s="222" t="s">
        <v>361</v>
      </c>
      <c r="D1584" s="222" t="s">
        <v>164</v>
      </c>
      <c r="G1584" s="222" t="s">
        <v>164</v>
      </c>
      <c r="K1584" s="222" t="s">
        <v>164</v>
      </c>
      <c r="N1584" s="222" t="s">
        <v>165</v>
      </c>
      <c r="O1584" s="222" t="s">
        <v>165</v>
      </c>
      <c r="P1584" s="222" t="s">
        <v>165</v>
      </c>
      <c r="Q1584" s="222" t="s">
        <v>165</v>
      </c>
      <c r="R1584" s="222" t="s">
        <v>165</v>
      </c>
      <c r="S1584" s="222" t="s">
        <v>165</v>
      </c>
      <c r="AS1584" s="222" t="s">
        <v>3454</v>
      </c>
      <c r="AT1584" s="222">
        <v>424997</v>
      </c>
    </row>
    <row r="1585" spans="1:46">
      <c r="A1585" s="222">
        <v>424998</v>
      </c>
      <c r="B1585" s="222" t="s">
        <v>470</v>
      </c>
      <c r="F1585" s="222" t="s">
        <v>166</v>
      </c>
      <c r="K1585" s="222" t="s">
        <v>165</v>
      </c>
      <c r="L1585" s="222" t="s">
        <v>165</v>
      </c>
      <c r="P1585" s="222" t="s">
        <v>165</v>
      </c>
      <c r="Q1585" s="222" t="s">
        <v>166</v>
      </c>
      <c r="T1585" s="222" t="s">
        <v>165</v>
      </c>
      <c r="U1585" s="222" t="s">
        <v>165</v>
      </c>
      <c r="V1585" s="222" t="s">
        <v>165</v>
      </c>
      <c r="W1585" s="222" t="s">
        <v>165</v>
      </c>
      <c r="X1585" s="222" t="s">
        <v>165</v>
      </c>
      <c r="AS1585" s="222" t="s">
        <v>3454</v>
      </c>
      <c r="AT1585" s="222">
        <v>424998</v>
      </c>
    </row>
    <row r="1586" spans="1:46">
      <c r="A1586" s="222">
        <v>425001</v>
      </c>
      <c r="B1586" s="222" t="s">
        <v>470</v>
      </c>
      <c r="C1586" s="222" t="s">
        <v>166</v>
      </c>
      <c r="I1586" s="222" t="s">
        <v>165</v>
      </c>
      <c r="O1586" s="222" t="s">
        <v>166</v>
      </c>
      <c r="T1586" s="222" t="s">
        <v>165</v>
      </c>
      <c r="U1586" s="222" t="s">
        <v>165</v>
      </c>
      <c r="V1586" s="222" t="s">
        <v>165</v>
      </c>
      <c r="W1586" s="222" t="s">
        <v>165</v>
      </c>
      <c r="AS1586" s="222" t="s">
        <v>3454</v>
      </c>
      <c r="AT1586" s="222">
        <v>425001</v>
      </c>
    </row>
    <row r="1587" spans="1:46">
      <c r="A1587" s="222">
        <v>425005</v>
      </c>
      <c r="B1587" s="222" t="s">
        <v>470</v>
      </c>
      <c r="L1587" s="222" t="s">
        <v>165</v>
      </c>
      <c r="P1587" s="222" t="s">
        <v>166</v>
      </c>
      <c r="Q1587" s="222" t="s">
        <v>166</v>
      </c>
      <c r="R1587" s="222" t="s">
        <v>165</v>
      </c>
      <c r="S1587" s="222" t="s">
        <v>165</v>
      </c>
      <c r="T1587" s="222" t="s">
        <v>165</v>
      </c>
      <c r="U1587" s="222" t="s">
        <v>165</v>
      </c>
      <c r="V1587" s="222" t="s">
        <v>165</v>
      </c>
      <c r="W1587" s="222" t="s">
        <v>165</v>
      </c>
      <c r="X1587" s="222" t="s">
        <v>165</v>
      </c>
      <c r="AS1587" s="222" t="s">
        <v>3454</v>
      </c>
      <c r="AT1587" s="222">
        <v>425005</v>
      </c>
    </row>
    <row r="1588" spans="1:46">
      <c r="A1588" s="222">
        <v>425010</v>
      </c>
      <c r="B1588" s="222" t="s">
        <v>470</v>
      </c>
      <c r="O1588" s="222" t="s">
        <v>166</v>
      </c>
      <c r="R1588" s="222" t="s">
        <v>165</v>
      </c>
      <c r="T1588" s="222" t="s">
        <v>165</v>
      </c>
      <c r="U1588" s="222" t="s">
        <v>165</v>
      </c>
      <c r="V1588" s="222" t="s">
        <v>165</v>
      </c>
      <c r="W1588" s="222" t="s">
        <v>165</v>
      </c>
      <c r="AS1588" s="222" t="s">
        <v>3454</v>
      </c>
      <c r="AT1588" s="222">
        <v>425010</v>
      </c>
    </row>
    <row r="1589" spans="1:46">
      <c r="A1589" s="222">
        <v>425012</v>
      </c>
      <c r="B1589" s="222" t="s">
        <v>470</v>
      </c>
      <c r="J1589" s="222" t="s">
        <v>165</v>
      </c>
      <c r="K1589" s="222" t="s">
        <v>166</v>
      </c>
      <c r="L1589" s="222" t="s">
        <v>165</v>
      </c>
      <c r="M1589" s="222" t="s">
        <v>164</v>
      </c>
      <c r="O1589" s="222" t="s">
        <v>165</v>
      </c>
      <c r="R1589" s="222" t="s">
        <v>165</v>
      </c>
      <c r="T1589" s="222" t="s">
        <v>165</v>
      </c>
      <c r="U1589" s="222" t="s">
        <v>165</v>
      </c>
      <c r="V1589" s="222" t="s">
        <v>165</v>
      </c>
      <c r="W1589" s="222" t="s">
        <v>165</v>
      </c>
      <c r="AS1589" s="222" t="s">
        <v>3454</v>
      </c>
      <c r="AT1589" s="222">
        <v>425012</v>
      </c>
    </row>
    <row r="1590" spans="1:46">
      <c r="A1590" s="222">
        <v>425014</v>
      </c>
      <c r="B1590" s="222" t="s">
        <v>470</v>
      </c>
      <c r="F1590" s="222" t="s">
        <v>165</v>
      </c>
      <c r="J1590" s="222" t="s">
        <v>166</v>
      </c>
      <c r="K1590" s="222" t="s">
        <v>166</v>
      </c>
      <c r="L1590" s="222" t="s">
        <v>165</v>
      </c>
      <c r="O1590" s="222" t="s">
        <v>166</v>
      </c>
      <c r="P1590" s="222" t="s">
        <v>166</v>
      </c>
      <c r="R1590" s="222" t="s">
        <v>166</v>
      </c>
      <c r="U1590" s="222" t="s">
        <v>165</v>
      </c>
      <c r="V1590" s="222" t="s">
        <v>165</v>
      </c>
      <c r="W1590" s="222" t="s">
        <v>165</v>
      </c>
      <c r="X1590" s="222" t="s">
        <v>165</v>
      </c>
      <c r="AS1590" s="222" t="s">
        <v>3454</v>
      </c>
      <c r="AT1590" s="222">
        <v>425014</v>
      </c>
    </row>
    <row r="1591" spans="1:46">
      <c r="A1591" s="222">
        <v>425021</v>
      </c>
      <c r="B1591" s="222" t="s">
        <v>361</v>
      </c>
      <c r="J1591" s="222" t="s">
        <v>164</v>
      </c>
      <c r="K1591" s="222" t="s">
        <v>164</v>
      </c>
      <c r="L1591" s="222" t="s">
        <v>166</v>
      </c>
      <c r="N1591" s="222" t="s">
        <v>165</v>
      </c>
      <c r="O1591" s="222" t="s">
        <v>165</v>
      </c>
      <c r="P1591" s="222" t="s">
        <v>165</v>
      </c>
      <c r="Q1591" s="222" t="s">
        <v>165</v>
      </c>
      <c r="R1591" s="222" t="s">
        <v>165</v>
      </c>
      <c r="S1591" s="222" t="s">
        <v>165</v>
      </c>
      <c r="AS1591" s="222" t="s">
        <v>3454</v>
      </c>
      <c r="AT1591" s="222">
        <v>425021</v>
      </c>
    </row>
    <row r="1592" spans="1:46">
      <c r="A1592" s="222">
        <v>425031</v>
      </c>
      <c r="B1592" s="222" t="s">
        <v>470</v>
      </c>
      <c r="H1592" s="222" t="s">
        <v>164</v>
      </c>
      <c r="I1592" s="222" t="s">
        <v>164</v>
      </c>
      <c r="K1592" s="222" t="s">
        <v>164</v>
      </c>
      <c r="L1592" s="222" t="s">
        <v>164</v>
      </c>
      <c r="N1592" s="222" t="s">
        <v>166</v>
      </c>
      <c r="Q1592" s="222" t="s">
        <v>166</v>
      </c>
      <c r="R1592" s="222" t="s">
        <v>166</v>
      </c>
      <c r="S1592" s="222" t="s">
        <v>166</v>
      </c>
      <c r="T1592" s="222" t="s">
        <v>165</v>
      </c>
      <c r="U1592" s="222" t="s">
        <v>165</v>
      </c>
      <c r="V1592" s="222" t="s">
        <v>165</v>
      </c>
      <c r="W1592" s="222" t="s">
        <v>165</v>
      </c>
      <c r="X1592" s="222" t="s">
        <v>165</v>
      </c>
      <c r="AS1592" s="222" t="s">
        <v>3454</v>
      </c>
      <c r="AT1592" s="222">
        <v>425031</v>
      </c>
    </row>
    <row r="1593" spans="1:46">
      <c r="A1593" s="222">
        <v>425034</v>
      </c>
      <c r="B1593" s="222" t="s">
        <v>470</v>
      </c>
      <c r="G1593" s="222" t="s">
        <v>164</v>
      </c>
      <c r="I1593" s="222" t="s">
        <v>165</v>
      </c>
      <c r="O1593" s="222" t="s">
        <v>166</v>
      </c>
      <c r="R1593" s="222" t="s">
        <v>165</v>
      </c>
      <c r="U1593" s="222" t="s">
        <v>165</v>
      </c>
      <c r="V1593" s="222" t="s">
        <v>165</v>
      </c>
      <c r="W1593" s="222" t="s">
        <v>165</v>
      </c>
      <c r="AS1593" s="222" t="s">
        <v>3454</v>
      </c>
      <c r="AT1593" s="222">
        <v>425034</v>
      </c>
    </row>
    <row r="1594" spans="1:46">
      <c r="A1594" s="222">
        <v>425039</v>
      </c>
      <c r="B1594" s="222" t="s">
        <v>470</v>
      </c>
      <c r="E1594" s="222" t="s">
        <v>164</v>
      </c>
      <c r="N1594" s="222" t="s">
        <v>166</v>
      </c>
      <c r="O1594" s="222" t="s">
        <v>166</v>
      </c>
      <c r="P1594" s="222" t="s">
        <v>166</v>
      </c>
      <c r="Q1594" s="222" t="s">
        <v>166</v>
      </c>
      <c r="R1594" s="222" t="s">
        <v>166</v>
      </c>
      <c r="S1594" s="222" t="s">
        <v>166</v>
      </c>
      <c r="T1594" s="222" t="s">
        <v>165</v>
      </c>
      <c r="U1594" s="222" t="s">
        <v>165</v>
      </c>
      <c r="V1594" s="222" t="s">
        <v>165</v>
      </c>
      <c r="W1594" s="222" t="s">
        <v>165</v>
      </c>
      <c r="X1594" s="222" t="s">
        <v>165</v>
      </c>
      <c r="AS1594" s="222" t="s">
        <v>3454</v>
      </c>
      <c r="AT1594" s="222">
        <v>425039</v>
      </c>
    </row>
    <row r="1595" spans="1:46">
      <c r="A1595" s="222">
        <v>425040</v>
      </c>
      <c r="B1595" s="222" t="s">
        <v>470</v>
      </c>
      <c r="D1595" s="222" t="s">
        <v>166</v>
      </c>
      <c r="J1595" s="222" t="s">
        <v>166</v>
      </c>
      <c r="O1595" s="222" t="s">
        <v>164</v>
      </c>
      <c r="Q1595" s="222" t="s">
        <v>164</v>
      </c>
      <c r="R1595" s="222" t="s">
        <v>164</v>
      </c>
      <c r="V1595" s="222" t="s">
        <v>166</v>
      </c>
      <c r="W1595" s="222" t="s">
        <v>166</v>
      </c>
      <c r="X1595" s="222" t="s">
        <v>166</v>
      </c>
      <c r="AS1595" s="222" t="s">
        <v>3454</v>
      </c>
      <c r="AT1595" s="222">
        <v>425040</v>
      </c>
    </row>
    <row r="1596" spans="1:46">
      <c r="A1596" s="222">
        <v>425041</v>
      </c>
      <c r="B1596" s="222" t="s">
        <v>470</v>
      </c>
      <c r="C1596" s="222" t="s">
        <v>164</v>
      </c>
      <c r="E1596" s="222" t="s">
        <v>164</v>
      </c>
      <c r="G1596" s="222" t="s">
        <v>166</v>
      </c>
      <c r="K1596" s="222" t="s">
        <v>164</v>
      </c>
      <c r="O1596" s="222" t="s">
        <v>166</v>
      </c>
      <c r="Q1596" s="222" t="s">
        <v>166</v>
      </c>
      <c r="T1596" s="222" t="s">
        <v>165</v>
      </c>
      <c r="U1596" s="222" t="s">
        <v>165</v>
      </c>
      <c r="V1596" s="222" t="s">
        <v>165</v>
      </c>
      <c r="W1596" s="222" t="s">
        <v>165</v>
      </c>
      <c r="X1596" s="222" t="s">
        <v>165</v>
      </c>
      <c r="AS1596" s="222" t="s">
        <v>3454</v>
      </c>
      <c r="AT1596" s="222">
        <v>425041</v>
      </c>
    </row>
    <row r="1597" spans="1:46">
      <c r="A1597" s="222">
        <v>425050</v>
      </c>
      <c r="B1597" s="222" t="s">
        <v>470</v>
      </c>
      <c r="K1597" s="222" t="s">
        <v>164</v>
      </c>
      <c r="U1597" s="222" t="s">
        <v>166</v>
      </c>
      <c r="V1597" s="222" t="s">
        <v>166</v>
      </c>
      <c r="W1597" s="222" t="s">
        <v>166</v>
      </c>
      <c r="X1597" s="222" t="s">
        <v>166</v>
      </c>
      <c r="AS1597" s="222" t="s">
        <v>3454</v>
      </c>
      <c r="AT1597" s="222">
        <v>425050</v>
      </c>
    </row>
    <row r="1598" spans="1:46">
      <c r="A1598" s="222">
        <v>425052</v>
      </c>
      <c r="B1598" s="222" t="s">
        <v>470</v>
      </c>
      <c r="G1598" s="222" t="s">
        <v>165</v>
      </c>
      <c r="N1598" s="222" t="s">
        <v>166</v>
      </c>
      <c r="O1598" s="222" t="s">
        <v>166</v>
      </c>
      <c r="P1598" s="222" t="s">
        <v>166</v>
      </c>
      <c r="Q1598" s="222" t="s">
        <v>166</v>
      </c>
      <c r="R1598" s="222" t="s">
        <v>166</v>
      </c>
      <c r="S1598" s="222" t="s">
        <v>166</v>
      </c>
      <c r="T1598" s="222" t="s">
        <v>165</v>
      </c>
      <c r="U1598" s="222" t="s">
        <v>165</v>
      </c>
      <c r="V1598" s="222" t="s">
        <v>165</v>
      </c>
      <c r="W1598" s="222" t="s">
        <v>165</v>
      </c>
      <c r="X1598" s="222" t="s">
        <v>165</v>
      </c>
      <c r="AS1598" s="222" t="s">
        <v>3453</v>
      </c>
      <c r="AT1598" s="222">
        <v>425052</v>
      </c>
    </row>
    <row r="1599" spans="1:46">
      <c r="A1599" s="222">
        <v>425054</v>
      </c>
      <c r="B1599" s="222" t="s">
        <v>470</v>
      </c>
      <c r="F1599" s="222" t="s">
        <v>166</v>
      </c>
      <c r="T1599" s="222" t="s">
        <v>165</v>
      </c>
      <c r="U1599" s="222" t="s">
        <v>165</v>
      </c>
      <c r="V1599" s="222" t="s">
        <v>165</v>
      </c>
      <c r="W1599" s="222" t="s">
        <v>165</v>
      </c>
      <c r="X1599" s="222" t="s">
        <v>165</v>
      </c>
      <c r="AS1599" s="222" t="s">
        <v>3454</v>
      </c>
      <c r="AT1599" s="222">
        <v>425054</v>
      </c>
    </row>
    <row r="1600" spans="1:46">
      <c r="A1600" s="222">
        <v>425058</v>
      </c>
      <c r="B1600" s="222" t="s">
        <v>361</v>
      </c>
      <c r="C1600" s="222" t="s">
        <v>164</v>
      </c>
      <c r="G1600" s="222" t="s">
        <v>164</v>
      </c>
      <c r="I1600" s="222" t="s">
        <v>165</v>
      </c>
      <c r="N1600" s="222" t="s">
        <v>165</v>
      </c>
      <c r="O1600" s="222" t="s">
        <v>165</v>
      </c>
      <c r="P1600" s="222" t="s">
        <v>165</v>
      </c>
      <c r="Q1600" s="222" t="s">
        <v>165</v>
      </c>
      <c r="R1600" s="222" t="s">
        <v>165</v>
      </c>
      <c r="S1600" s="222" t="s">
        <v>165</v>
      </c>
      <c r="AS1600" s="222" t="s">
        <v>3454</v>
      </c>
      <c r="AT1600" s="222">
        <v>425058</v>
      </c>
    </row>
    <row r="1601" spans="1:46">
      <c r="A1601" s="222">
        <v>425060</v>
      </c>
      <c r="B1601" s="222" t="s">
        <v>470</v>
      </c>
      <c r="N1601" s="222" t="s">
        <v>166</v>
      </c>
      <c r="P1601" s="222" t="s">
        <v>166</v>
      </c>
      <c r="R1601" s="222" t="s">
        <v>165</v>
      </c>
      <c r="T1601" s="222" t="s">
        <v>165</v>
      </c>
      <c r="U1601" s="222" t="s">
        <v>165</v>
      </c>
      <c r="V1601" s="222" t="s">
        <v>165</v>
      </c>
      <c r="W1601" s="222" t="s">
        <v>165</v>
      </c>
      <c r="X1601" s="222" t="s">
        <v>165</v>
      </c>
      <c r="AS1601" s="222" t="s">
        <v>3454</v>
      </c>
      <c r="AT1601" s="222">
        <v>425060</v>
      </c>
    </row>
    <row r="1602" spans="1:46">
      <c r="A1602" s="222">
        <v>425062</v>
      </c>
      <c r="B1602" s="222" t="s">
        <v>470</v>
      </c>
      <c r="Q1602" s="222" t="s">
        <v>165</v>
      </c>
      <c r="T1602" s="222" t="s">
        <v>165</v>
      </c>
      <c r="U1602" s="222" t="s">
        <v>165</v>
      </c>
      <c r="V1602" s="222" t="s">
        <v>165</v>
      </c>
      <c r="W1602" s="222" t="s">
        <v>165</v>
      </c>
      <c r="X1602" s="222" t="s">
        <v>165</v>
      </c>
      <c r="AS1602" s="222" t="s">
        <v>3454</v>
      </c>
      <c r="AT1602" s="222">
        <v>425062</v>
      </c>
    </row>
    <row r="1603" spans="1:46">
      <c r="A1603" s="222">
        <v>425063</v>
      </c>
      <c r="B1603" s="222" t="s">
        <v>470</v>
      </c>
      <c r="L1603" s="222" t="s">
        <v>165</v>
      </c>
      <c r="N1603" s="222" t="s">
        <v>165</v>
      </c>
      <c r="P1603" s="222" t="s">
        <v>165</v>
      </c>
      <c r="R1603" s="222" t="s">
        <v>165</v>
      </c>
      <c r="T1603" s="222" t="s">
        <v>165</v>
      </c>
      <c r="W1603" s="222" t="s">
        <v>165</v>
      </c>
      <c r="AS1603" s="222" t="s">
        <v>3454</v>
      </c>
      <c r="AT1603" s="222">
        <v>425063</v>
      </c>
    </row>
    <row r="1604" spans="1:46">
      <c r="A1604" s="222">
        <v>425064</v>
      </c>
      <c r="B1604" s="222" t="s">
        <v>361</v>
      </c>
      <c r="E1604" s="222" t="s">
        <v>164</v>
      </c>
      <c r="J1604" s="222" t="s">
        <v>164</v>
      </c>
      <c r="K1604" s="222" t="s">
        <v>164</v>
      </c>
      <c r="L1604" s="222" t="s">
        <v>166</v>
      </c>
      <c r="N1604" s="222" t="s">
        <v>165</v>
      </c>
      <c r="O1604" s="222" t="s">
        <v>165</v>
      </c>
      <c r="R1604" s="222" t="s">
        <v>165</v>
      </c>
      <c r="AS1604" s="222" t="s">
        <v>3454</v>
      </c>
      <c r="AT1604" s="222">
        <v>425064</v>
      </c>
    </row>
    <row r="1605" spans="1:46">
      <c r="A1605" s="222">
        <v>425071</v>
      </c>
      <c r="B1605" s="222" t="s">
        <v>470</v>
      </c>
      <c r="F1605" s="222" t="s">
        <v>166</v>
      </c>
      <c r="U1605" s="222" t="s">
        <v>165</v>
      </c>
      <c r="V1605" s="222" t="s">
        <v>165</v>
      </c>
      <c r="W1605" s="222" t="s">
        <v>165</v>
      </c>
      <c r="X1605" s="222" t="s">
        <v>165</v>
      </c>
      <c r="AS1605" s="222" t="s">
        <v>3454</v>
      </c>
      <c r="AT1605" s="222">
        <v>425071</v>
      </c>
    </row>
    <row r="1606" spans="1:46">
      <c r="A1606" s="222">
        <v>425073</v>
      </c>
      <c r="B1606" s="222" t="s">
        <v>498</v>
      </c>
      <c r="U1606" s="222" t="s">
        <v>165</v>
      </c>
      <c r="V1606" s="222" t="s">
        <v>165</v>
      </c>
      <c r="W1606" s="222" t="s">
        <v>165</v>
      </c>
      <c r="X1606" s="222" t="s">
        <v>165</v>
      </c>
      <c r="Y1606" s="222" t="s">
        <v>165</v>
      </c>
      <c r="Z1606" s="222" t="s">
        <v>165</v>
      </c>
      <c r="AA1606" s="222" t="s">
        <v>165</v>
      </c>
      <c r="AB1606" s="222" t="s">
        <v>165</v>
      </c>
      <c r="AC1606" s="222" t="s">
        <v>165</v>
      </c>
      <c r="AS1606" s="222" t="s">
        <v>3454</v>
      </c>
      <c r="AT1606" s="222">
        <v>425073</v>
      </c>
    </row>
    <row r="1607" spans="1:46">
      <c r="A1607" s="222">
        <v>425074</v>
      </c>
      <c r="B1607" s="222" t="s">
        <v>361</v>
      </c>
      <c r="J1607" s="222" t="s">
        <v>166</v>
      </c>
      <c r="K1607" s="222" t="s">
        <v>166</v>
      </c>
      <c r="L1607" s="222" t="s">
        <v>166</v>
      </c>
      <c r="N1607" s="222" t="s">
        <v>165</v>
      </c>
      <c r="O1607" s="222" t="s">
        <v>165</v>
      </c>
      <c r="R1607" s="222" t="s">
        <v>165</v>
      </c>
      <c r="AS1607" s="222" t="s">
        <v>3454</v>
      </c>
      <c r="AT1607" s="222">
        <v>425074</v>
      </c>
    </row>
    <row r="1608" spans="1:46">
      <c r="A1608" s="222">
        <v>425076</v>
      </c>
      <c r="B1608" s="222" t="s">
        <v>361</v>
      </c>
      <c r="I1608" s="222" t="s">
        <v>166</v>
      </c>
      <c r="L1608" s="222" t="s">
        <v>165</v>
      </c>
      <c r="N1608" s="222" t="s">
        <v>165</v>
      </c>
      <c r="O1608" s="222" t="s">
        <v>165</v>
      </c>
      <c r="P1608" s="222" t="s">
        <v>165</v>
      </c>
      <c r="Q1608" s="222" t="s">
        <v>165</v>
      </c>
      <c r="R1608" s="222" t="s">
        <v>165</v>
      </c>
      <c r="S1608" s="222" t="s">
        <v>165</v>
      </c>
      <c r="AS1608" s="222" t="s">
        <v>3454</v>
      </c>
      <c r="AT1608" s="222">
        <v>425076</v>
      </c>
    </row>
    <row r="1609" spans="1:46">
      <c r="A1609" s="222">
        <v>425077</v>
      </c>
      <c r="B1609" s="222" t="s">
        <v>470</v>
      </c>
      <c r="D1609" s="222" t="s">
        <v>166</v>
      </c>
      <c r="K1609" s="222" t="s">
        <v>166</v>
      </c>
      <c r="L1609" s="222" t="s">
        <v>165</v>
      </c>
      <c r="R1609" s="222" t="s">
        <v>165</v>
      </c>
      <c r="U1609" s="222" t="s">
        <v>165</v>
      </c>
      <c r="V1609" s="222" t="s">
        <v>165</v>
      </c>
      <c r="W1609" s="222" t="s">
        <v>165</v>
      </c>
      <c r="AS1609" s="222" t="s">
        <v>3454</v>
      </c>
      <c r="AT1609" s="222">
        <v>425077</v>
      </c>
    </row>
    <row r="1610" spans="1:46">
      <c r="A1610" s="222">
        <v>425078</v>
      </c>
      <c r="B1610" s="222" t="s">
        <v>361</v>
      </c>
      <c r="H1610" s="222" t="s">
        <v>165</v>
      </c>
      <c r="L1610" s="222" t="s">
        <v>166</v>
      </c>
      <c r="N1610" s="222" t="s">
        <v>165</v>
      </c>
      <c r="O1610" s="222" t="s">
        <v>165</v>
      </c>
      <c r="P1610" s="222" t="s">
        <v>165</v>
      </c>
      <c r="Q1610" s="222" t="s">
        <v>165</v>
      </c>
      <c r="R1610" s="222" t="s">
        <v>165</v>
      </c>
      <c r="S1610" s="222" t="s">
        <v>165</v>
      </c>
      <c r="AS1610" s="222" t="s">
        <v>3454</v>
      </c>
      <c r="AT1610" s="222">
        <v>425078</v>
      </c>
    </row>
    <row r="1611" spans="1:46">
      <c r="A1611" s="222">
        <v>425085</v>
      </c>
      <c r="B1611" s="222" t="s">
        <v>361</v>
      </c>
      <c r="J1611" s="222" t="s">
        <v>165</v>
      </c>
      <c r="K1611" s="222" t="s">
        <v>164</v>
      </c>
      <c r="L1611" s="222" t="s">
        <v>165</v>
      </c>
      <c r="M1611" s="222" t="s">
        <v>166</v>
      </c>
      <c r="O1611" s="222" t="s">
        <v>165</v>
      </c>
      <c r="P1611" s="222" t="s">
        <v>165</v>
      </c>
      <c r="R1611" s="222" t="s">
        <v>165</v>
      </c>
      <c r="AS1611" s="222" t="s">
        <v>3454</v>
      </c>
      <c r="AT1611" s="222">
        <v>425085</v>
      </c>
    </row>
    <row r="1612" spans="1:46">
      <c r="A1612" s="222">
        <v>425087</v>
      </c>
      <c r="B1612" s="222" t="s">
        <v>470</v>
      </c>
      <c r="T1612" s="222" t="s">
        <v>165</v>
      </c>
      <c r="U1612" s="222" t="s">
        <v>165</v>
      </c>
      <c r="V1612" s="222" t="s">
        <v>165</v>
      </c>
      <c r="W1612" s="222" t="s">
        <v>165</v>
      </c>
      <c r="X1612" s="222" t="s">
        <v>165</v>
      </c>
      <c r="AS1612" s="222" t="s">
        <v>3454</v>
      </c>
      <c r="AT1612" s="222">
        <v>425087</v>
      </c>
    </row>
    <row r="1613" spans="1:46">
      <c r="A1613" s="222">
        <v>425088</v>
      </c>
      <c r="B1613" s="222" t="s">
        <v>361</v>
      </c>
      <c r="I1613" s="222" t="s">
        <v>165</v>
      </c>
      <c r="L1613" s="222" t="s">
        <v>165</v>
      </c>
      <c r="N1613" s="222" t="s">
        <v>165</v>
      </c>
      <c r="O1613" s="222" t="s">
        <v>165</v>
      </c>
      <c r="P1613" s="222" t="s">
        <v>165</v>
      </c>
      <c r="Q1613" s="222" t="s">
        <v>165</v>
      </c>
      <c r="R1613" s="222" t="s">
        <v>165</v>
      </c>
      <c r="S1613" s="222" t="s">
        <v>165</v>
      </c>
      <c r="AS1613" s="222" t="s">
        <v>3454</v>
      </c>
      <c r="AT1613" s="222">
        <v>425088</v>
      </c>
    </row>
    <row r="1614" spans="1:46">
      <c r="A1614" s="222">
        <v>425089</v>
      </c>
      <c r="B1614" s="222" t="s">
        <v>361</v>
      </c>
      <c r="D1614" s="222" t="s">
        <v>164</v>
      </c>
      <c r="I1614" s="222" t="s">
        <v>164</v>
      </c>
      <c r="J1614" s="222" t="s">
        <v>164</v>
      </c>
      <c r="K1614" s="222" t="s">
        <v>164</v>
      </c>
      <c r="N1614" s="222" t="s">
        <v>165</v>
      </c>
      <c r="O1614" s="222" t="s">
        <v>165</v>
      </c>
      <c r="P1614" s="222" t="s">
        <v>165</v>
      </c>
      <c r="Q1614" s="222" t="s">
        <v>165</v>
      </c>
      <c r="R1614" s="222" t="s">
        <v>165</v>
      </c>
      <c r="S1614" s="222" t="s">
        <v>165</v>
      </c>
      <c r="AS1614" s="222" t="s">
        <v>3454</v>
      </c>
      <c r="AT1614" s="222">
        <v>425089</v>
      </c>
    </row>
    <row r="1615" spans="1:46">
      <c r="A1615" s="222">
        <v>425097</v>
      </c>
      <c r="B1615" s="222" t="s">
        <v>498</v>
      </c>
      <c r="T1615" s="222" t="s">
        <v>165</v>
      </c>
      <c r="U1615" s="222" t="s">
        <v>165</v>
      </c>
      <c r="V1615" s="222" t="s">
        <v>165</v>
      </c>
      <c r="W1615" s="222" t="s">
        <v>165</v>
      </c>
      <c r="Z1615" s="222" t="s">
        <v>165</v>
      </c>
      <c r="AA1615" s="222" t="s">
        <v>165</v>
      </c>
      <c r="AS1615" s="222" t="s">
        <v>3454</v>
      </c>
      <c r="AT1615" s="222">
        <v>425097</v>
      </c>
    </row>
    <row r="1616" spans="1:46">
      <c r="A1616" s="222">
        <v>425104</v>
      </c>
      <c r="B1616" s="222" t="s">
        <v>470</v>
      </c>
      <c r="E1616" s="222" t="s">
        <v>166</v>
      </c>
      <c r="K1616" s="222" t="s">
        <v>165</v>
      </c>
      <c r="N1616" s="222" t="s">
        <v>165</v>
      </c>
      <c r="O1616" s="222" t="s">
        <v>165</v>
      </c>
      <c r="R1616" s="222" t="s">
        <v>165</v>
      </c>
      <c r="T1616" s="222" t="s">
        <v>165</v>
      </c>
      <c r="U1616" s="222" t="s">
        <v>165</v>
      </c>
      <c r="V1616" s="222" t="s">
        <v>165</v>
      </c>
      <c r="W1616" s="222" t="s">
        <v>165</v>
      </c>
      <c r="AS1616" s="222" t="s">
        <v>3454</v>
      </c>
      <c r="AT1616" s="222">
        <v>425104</v>
      </c>
    </row>
    <row r="1617" spans="1:46">
      <c r="A1617" s="222">
        <v>425106</v>
      </c>
      <c r="B1617" s="222" t="s">
        <v>470</v>
      </c>
      <c r="Q1617" s="222" t="s">
        <v>166</v>
      </c>
      <c r="R1617" s="222" t="s">
        <v>165</v>
      </c>
      <c r="S1617" s="222" t="s">
        <v>166</v>
      </c>
      <c r="T1617" s="222" t="s">
        <v>165</v>
      </c>
      <c r="U1617" s="222" t="s">
        <v>165</v>
      </c>
      <c r="V1617" s="222" t="s">
        <v>165</v>
      </c>
      <c r="W1617" s="222" t="s">
        <v>165</v>
      </c>
      <c r="X1617" s="222" t="s">
        <v>165</v>
      </c>
      <c r="AS1617" s="222" t="s">
        <v>3454</v>
      </c>
      <c r="AT1617" s="222">
        <v>425106</v>
      </c>
    </row>
    <row r="1618" spans="1:46">
      <c r="A1618" s="222">
        <v>425107</v>
      </c>
      <c r="B1618" s="222" t="s">
        <v>470</v>
      </c>
      <c r="H1618" s="222" t="s">
        <v>166</v>
      </c>
      <c r="L1618" s="222" t="s">
        <v>165</v>
      </c>
      <c r="R1618" s="222" t="s">
        <v>165</v>
      </c>
      <c r="S1618" s="222" t="s">
        <v>165</v>
      </c>
      <c r="T1618" s="222" t="s">
        <v>165</v>
      </c>
      <c r="U1618" s="222" t="s">
        <v>165</v>
      </c>
      <c r="V1618" s="222" t="s">
        <v>165</v>
      </c>
      <c r="W1618" s="222" t="s">
        <v>165</v>
      </c>
      <c r="X1618" s="222" t="s">
        <v>165</v>
      </c>
      <c r="AS1618" s="222" t="s">
        <v>3454</v>
      </c>
      <c r="AT1618" s="222">
        <v>425107</v>
      </c>
    </row>
    <row r="1619" spans="1:46">
      <c r="A1619" s="222">
        <v>425109</v>
      </c>
      <c r="B1619" s="222" t="s">
        <v>470</v>
      </c>
      <c r="F1619" s="222" t="s">
        <v>166</v>
      </c>
      <c r="J1619" s="222" t="s">
        <v>165</v>
      </c>
      <c r="K1619" s="222" t="s">
        <v>164</v>
      </c>
      <c r="N1619" s="222" t="s">
        <v>165</v>
      </c>
      <c r="R1619" s="222" t="s">
        <v>166</v>
      </c>
      <c r="T1619" s="222" t="s">
        <v>165</v>
      </c>
      <c r="U1619" s="222" t="s">
        <v>165</v>
      </c>
      <c r="V1619" s="222" t="s">
        <v>165</v>
      </c>
      <c r="W1619" s="222" t="s">
        <v>165</v>
      </c>
      <c r="X1619" s="222" t="s">
        <v>165</v>
      </c>
      <c r="AS1619" s="222" t="s">
        <v>3454</v>
      </c>
      <c r="AT1619" s="222">
        <v>425109</v>
      </c>
    </row>
    <row r="1620" spans="1:46">
      <c r="A1620" s="222">
        <v>425115</v>
      </c>
      <c r="B1620" s="222" t="s">
        <v>470</v>
      </c>
      <c r="D1620" s="222" t="s">
        <v>166</v>
      </c>
      <c r="J1620" s="222" t="s">
        <v>165</v>
      </c>
      <c r="N1620" s="222" t="s">
        <v>166</v>
      </c>
      <c r="R1620" s="222" t="s">
        <v>165</v>
      </c>
      <c r="T1620" s="222" t="s">
        <v>166</v>
      </c>
      <c r="U1620" s="222" t="s">
        <v>165</v>
      </c>
      <c r="W1620" s="222" t="s">
        <v>165</v>
      </c>
      <c r="AS1620" s="222" t="s">
        <v>3454</v>
      </c>
      <c r="AT1620" s="222">
        <v>425115</v>
      </c>
    </row>
    <row r="1621" spans="1:46">
      <c r="A1621" s="222">
        <v>425118</v>
      </c>
      <c r="B1621" s="222" t="s">
        <v>470</v>
      </c>
      <c r="Q1621" s="222" t="s">
        <v>165</v>
      </c>
      <c r="R1621" s="222" t="s">
        <v>165</v>
      </c>
      <c r="S1621" s="222" t="s">
        <v>165</v>
      </c>
      <c r="T1621" s="222" t="s">
        <v>165</v>
      </c>
      <c r="U1621" s="222" t="s">
        <v>165</v>
      </c>
      <c r="V1621" s="222" t="s">
        <v>165</v>
      </c>
      <c r="W1621" s="222" t="s">
        <v>165</v>
      </c>
      <c r="X1621" s="222" t="s">
        <v>165</v>
      </c>
      <c r="AS1621" s="222" t="s">
        <v>3454</v>
      </c>
      <c r="AT1621" s="222">
        <v>425118</v>
      </c>
    </row>
    <row r="1622" spans="1:46">
      <c r="A1622" s="222">
        <v>425119</v>
      </c>
      <c r="B1622" s="222" t="s">
        <v>470</v>
      </c>
      <c r="F1622" s="222" t="s">
        <v>164</v>
      </c>
      <c r="G1622" s="222" t="s">
        <v>164</v>
      </c>
      <c r="K1622" s="222" t="s">
        <v>164</v>
      </c>
      <c r="L1622" s="222" t="s">
        <v>166</v>
      </c>
      <c r="N1622" s="222" t="s">
        <v>166</v>
      </c>
      <c r="O1622" s="222" t="s">
        <v>166</v>
      </c>
      <c r="P1622" s="222" t="s">
        <v>166</v>
      </c>
      <c r="Q1622" s="222" t="s">
        <v>166</v>
      </c>
      <c r="R1622" s="222" t="s">
        <v>165</v>
      </c>
      <c r="S1622" s="222" t="s">
        <v>166</v>
      </c>
      <c r="T1622" s="222" t="s">
        <v>165</v>
      </c>
      <c r="U1622" s="222" t="s">
        <v>165</v>
      </c>
      <c r="V1622" s="222" t="s">
        <v>165</v>
      </c>
      <c r="W1622" s="222" t="s">
        <v>165</v>
      </c>
      <c r="X1622" s="222" t="s">
        <v>165</v>
      </c>
      <c r="AS1622" s="222" t="s">
        <v>3454</v>
      </c>
      <c r="AT1622" s="222">
        <v>425119</v>
      </c>
    </row>
    <row r="1623" spans="1:46">
      <c r="A1623" s="222">
        <v>425120</v>
      </c>
      <c r="B1623" s="222" t="s">
        <v>470</v>
      </c>
      <c r="I1623" s="222" t="s">
        <v>165</v>
      </c>
      <c r="L1623" s="222" t="s">
        <v>166</v>
      </c>
      <c r="M1623" s="222" t="s">
        <v>165</v>
      </c>
      <c r="N1623" s="222" t="s">
        <v>165</v>
      </c>
      <c r="P1623" s="222" t="s">
        <v>165</v>
      </c>
      <c r="Q1623" s="222" t="s">
        <v>166</v>
      </c>
      <c r="R1623" s="222" t="s">
        <v>165</v>
      </c>
      <c r="S1623" s="222" t="s">
        <v>166</v>
      </c>
      <c r="T1623" s="222" t="s">
        <v>165</v>
      </c>
      <c r="U1623" s="222" t="s">
        <v>165</v>
      </c>
      <c r="V1623" s="222" t="s">
        <v>165</v>
      </c>
      <c r="W1623" s="222" t="s">
        <v>165</v>
      </c>
      <c r="X1623" s="222" t="s">
        <v>165</v>
      </c>
      <c r="AS1623" s="222" t="s">
        <v>3454</v>
      </c>
      <c r="AT1623" s="222">
        <v>425120</v>
      </c>
    </row>
    <row r="1624" spans="1:46">
      <c r="A1624" s="222">
        <v>425128</v>
      </c>
      <c r="B1624" s="222" t="s">
        <v>470</v>
      </c>
      <c r="C1624" s="222" t="s">
        <v>165</v>
      </c>
      <c r="G1624" s="222" t="s">
        <v>166</v>
      </c>
      <c r="I1624" s="222" t="s">
        <v>166</v>
      </c>
      <c r="N1624" s="222" t="s">
        <v>166</v>
      </c>
      <c r="O1624" s="222" t="s">
        <v>166</v>
      </c>
      <c r="P1624" s="222" t="s">
        <v>165</v>
      </c>
      <c r="Q1624" s="222" t="s">
        <v>165</v>
      </c>
      <c r="R1624" s="222" t="s">
        <v>165</v>
      </c>
      <c r="S1624" s="222" t="s">
        <v>165</v>
      </c>
      <c r="T1624" s="222" t="s">
        <v>165</v>
      </c>
      <c r="U1624" s="222" t="s">
        <v>165</v>
      </c>
      <c r="V1624" s="222" t="s">
        <v>165</v>
      </c>
      <c r="W1624" s="222" t="s">
        <v>165</v>
      </c>
      <c r="X1624" s="222" t="s">
        <v>165</v>
      </c>
      <c r="AS1624" s="222" t="s">
        <v>3454</v>
      </c>
      <c r="AT1624" s="222">
        <v>425128</v>
      </c>
    </row>
    <row r="1625" spans="1:46">
      <c r="A1625" s="222">
        <v>425130</v>
      </c>
      <c r="B1625" s="222" t="s">
        <v>361</v>
      </c>
      <c r="H1625" s="222" t="s">
        <v>166</v>
      </c>
      <c r="L1625" s="222" t="s">
        <v>165</v>
      </c>
      <c r="N1625" s="222" t="s">
        <v>165</v>
      </c>
      <c r="O1625" s="222" t="s">
        <v>165</v>
      </c>
      <c r="P1625" s="222" t="s">
        <v>165</v>
      </c>
      <c r="Q1625" s="222" t="s">
        <v>165</v>
      </c>
      <c r="R1625" s="222" t="s">
        <v>165</v>
      </c>
      <c r="S1625" s="222" t="s">
        <v>165</v>
      </c>
      <c r="AS1625" s="222" t="s">
        <v>3454</v>
      </c>
      <c r="AT1625" s="222">
        <v>425130</v>
      </c>
    </row>
    <row r="1626" spans="1:46">
      <c r="A1626" s="222">
        <v>425132</v>
      </c>
      <c r="B1626" s="222" t="s">
        <v>470</v>
      </c>
      <c r="K1626" s="222" t="s">
        <v>164</v>
      </c>
      <c r="Q1626" s="222" t="s">
        <v>166</v>
      </c>
      <c r="S1626" s="222" t="s">
        <v>166</v>
      </c>
      <c r="T1626" s="222" t="s">
        <v>165</v>
      </c>
      <c r="U1626" s="222" t="s">
        <v>165</v>
      </c>
      <c r="V1626" s="222" t="s">
        <v>165</v>
      </c>
      <c r="W1626" s="222" t="s">
        <v>165</v>
      </c>
      <c r="X1626" s="222" t="s">
        <v>165</v>
      </c>
      <c r="AS1626" s="222" t="s">
        <v>3454</v>
      </c>
      <c r="AT1626" s="222">
        <v>425132</v>
      </c>
    </row>
    <row r="1627" spans="1:46">
      <c r="A1627" s="222">
        <v>425142</v>
      </c>
      <c r="B1627" s="222" t="s">
        <v>470</v>
      </c>
      <c r="D1627" s="222" t="s">
        <v>166</v>
      </c>
      <c r="F1627" s="222" t="s">
        <v>165</v>
      </c>
      <c r="J1627" s="222" t="s">
        <v>166</v>
      </c>
      <c r="K1627" s="222" t="s">
        <v>166</v>
      </c>
      <c r="N1627" s="222" t="s">
        <v>165</v>
      </c>
      <c r="O1627" s="222" t="s">
        <v>165</v>
      </c>
      <c r="R1627" s="222" t="s">
        <v>165</v>
      </c>
      <c r="T1627" s="222" t="s">
        <v>165</v>
      </c>
      <c r="U1627" s="222" t="s">
        <v>165</v>
      </c>
      <c r="V1627" s="222" t="s">
        <v>165</v>
      </c>
      <c r="W1627" s="222" t="s">
        <v>165</v>
      </c>
      <c r="X1627" s="222" t="s">
        <v>165</v>
      </c>
      <c r="AS1627" s="222" t="s">
        <v>3454</v>
      </c>
      <c r="AT1627" s="222">
        <v>425142</v>
      </c>
    </row>
    <row r="1628" spans="1:46">
      <c r="A1628" s="222">
        <v>425147</v>
      </c>
      <c r="B1628" s="222" t="s">
        <v>470</v>
      </c>
      <c r="J1628" s="222" t="s">
        <v>164</v>
      </c>
      <c r="R1628" s="222" t="s">
        <v>166</v>
      </c>
      <c r="T1628" s="222" t="s">
        <v>165</v>
      </c>
      <c r="U1628" s="222" t="s">
        <v>165</v>
      </c>
      <c r="V1628" s="222" t="s">
        <v>165</v>
      </c>
      <c r="W1628" s="222" t="s">
        <v>165</v>
      </c>
      <c r="X1628" s="222" t="s">
        <v>165</v>
      </c>
      <c r="AS1628" s="222" t="s">
        <v>3454</v>
      </c>
      <c r="AT1628" s="222">
        <v>425147</v>
      </c>
    </row>
    <row r="1629" spans="1:46">
      <c r="A1629" s="222">
        <v>425148</v>
      </c>
      <c r="B1629" s="222" t="s">
        <v>498</v>
      </c>
      <c r="O1629" s="222" t="s">
        <v>165</v>
      </c>
      <c r="U1629" s="222" t="s">
        <v>165</v>
      </c>
      <c r="V1629" s="222" t="s">
        <v>165</v>
      </c>
      <c r="W1629" s="222" t="s">
        <v>165</v>
      </c>
      <c r="Z1629" s="222" t="s">
        <v>165</v>
      </c>
      <c r="AA1629" s="222" t="s">
        <v>165</v>
      </c>
      <c r="AB1629" s="222" t="s">
        <v>165</v>
      </c>
      <c r="AS1629" s="222" t="s">
        <v>3454</v>
      </c>
      <c r="AT1629" s="222">
        <v>425148</v>
      </c>
    </row>
    <row r="1630" spans="1:46">
      <c r="A1630" s="222">
        <v>425152</v>
      </c>
      <c r="B1630" s="222" t="s">
        <v>470</v>
      </c>
      <c r="G1630" s="222" t="s">
        <v>165</v>
      </c>
      <c r="T1630" s="222" t="s">
        <v>165</v>
      </c>
      <c r="U1630" s="222" t="s">
        <v>165</v>
      </c>
      <c r="V1630" s="222" t="s">
        <v>165</v>
      </c>
      <c r="W1630" s="222" t="s">
        <v>165</v>
      </c>
      <c r="X1630" s="222" t="s">
        <v>165</v>
      </c>
      <c r="AS1630" s="222" t="s">
        <v>3454</v>
      </c>
      <c r="AT1630" s="222">
        <v>425152</v>
      </c>
    </row>
    <row r="1631" spans="1:46">
      <c r="A1631" s="222">
        <v>425156</v>
      </c>
      <c r="B1631" s="222" t="s">
        <v>470</v>
      </c>
      <c r="K1631" s="222" t="s">
        <v>166</v>
      </c>
      <c r="L1631" s="222" t="s">
        <v>165</v>
      </c>
      <c r="M1631" s="222" t="s">
        <v>165</v>
      </c>
      <c r="O1631" s="222" t="s">
        <v>166</v>
      </c>
      <c r="T1631" s="222" t="s">
        <v>165</v>
      </c>
      <c r="U1631" s="222" t="s">
        <v>165</v>
      </c>
      <c r="V1631" s="222" t="s">
        <v>165</v>
      </c>
      <c r="W1631" s="222" t="s">
        <v>165</v>
      </c>
      <c r="AS1631" s="222" t="s">
        <v>3454</v>
      </c>
      <c r="AT1631" s="222">
        <v>425156</v>
      </c>
    </row>
    <row r="1632" spans="1:46">
      <c r="A1632" s="222">
        <v>425158</v>
      </c>
      <c r="B1632" s="222" t="s">
        <v>470</v>
      </c>
      <c r="G1632" s="222" t="s">
        <v>164</v>
      </c>
      <c r="Q1632" s="222" t="s">
        <v>165</v>
      </c>
      <c r="R1632" s="222" t="s">
        <v>165</v>
      </c>
      <c r="T1632" s="222" t="s">
        <v>165</v>
      </c>
      <c r="U1632" s="222" t="s">
        <v>165</v>
      </c>
      <c r="V1632" s="222" t="s">
        <v>165</v>
      </c>
      <c r="W1632" s="222" t="s">
        <v>165</v>
      </c>
      <c r="X1632" s="222" t="s">
        <v>165</v>
      </c>
      <c r="AS1632" s="222" t="s">
        <v>3454</v>
      </c>
      <c r="AT1632" s="222">
        <v>425158</v>
      </c>
    </row>
    <row r="1633" spans="1:46">
      <c r="A1633" s="222">
        <v>425160</v>
      </c>
      <c r="B1633" s="222" t="s">
        <v>470</v>
      </c>
      <c r="G1633" s="222" t="s">
        <v>166</v>
      </c>
      <c r="L1633" s="222" t="s">
        <v>165</v>
      </c>
      <c r="O1633" s="222" t="s">
        <v>166</v>
      </c>
      <c r="T1633" s="222" t="s">
        <v>165</v>
      </c>
      <c r="U1633" s="222" t="s">
        <v>165</v>
      </c>
      <c r="V1633" s="222" t="s">
        <v>165</v>
      </c>
      <c r="W1633" s="222" t="s">
        <v>165</v>
      </c>
      <c r="X1633" s="222" t="s">
        <v>165</v>
      </c>
      <c r="AS1633" s="222" t="s">
        <v>3454</v>
      </c>
      <c r="AT1633" s="222">
        <v>425160</v>
      </c>
    </row>
    <row r="1634" spans="1:46">
      <c r="A1634" s="222">
        <v>425164</v>
      </c>
      <c r="B1634" s="222" t="s">
        <v>470</v>
      </c>
      <c r="Q1634" s="222" t="s">
        <v>165</v>
      </c>
      <c r="R1634" s="222" t="s">
        <v>165</v>
      </c>
      <c r="T1634" s="222" t="s">
        <v>165</v>
      </c>
      <c r="U1634" s="222" t="s">
        <v>165</v>
      </c>
      <c r="V1634" s="222" t="s">
        <v>165</v>
      </c>
      <c r="W1634" s="222" t="s">
        <v>165</v>
      </c>
      <c r="X1634" s="222" t="s">
        <v>165</v>
      </c>
      <c r="AS1634" s="222" t="s">
        <v>3454</v>
      </c>
      <c r="AT1634" s="222">
        <v>425164</v>
      </c>
    </row>
    <row r="1635" spans="1:46">
      <c r="A1635" s="222">
        <v>425166</v>
      </c>
      <c r="B1635" s="222" t="s">
        <v>470</v>
      </c>
      <c r="E1635" s="222" t="s">
        <v>165</v>
      </c>
      <c r="F1635" s="222" t="s">
        <v>165</v>
      </c>
      <c r="G1635" s="222" t="s">
        <v>165</v>
      </c>
      <c r="N1635" s="222" t="s">
        <v>166</v>
      </c>
      <c r="T1635" s="222" t="s">
        <v>165</v>
      </c>
      <c r="U1635" s="222" t="s">
        <v>165</v>
      </c>
      <c r="V1635" s="222" t="s">
        <v>165</v>
      </c>
      <c r="W1635" s="222" t="s">
        <v>165</v>
      </c>
      <c r="X1635" s="222" t="s">
        <v>165</v>
      </c>
      <c r="AS1635" s="222" t="s">
        <v>3454</v>
      </c>
      <c r="AT1635" s="222">
        <v>425166</v>
      </c>
    </row>
    <row r="1636" spans="1:46">
      <c r="A1636" s="222">
        <v>425167</v>
      </c>
      <c r="B1636" s="222" t="s">
        <v>470</v>
      </c>
      <c r="K1636" s="222" t="s">
        <v>165</v>
      </c>
      <c r="N1636" s="222" t="s">
        <v>165</v>
      </c>
      <c r="O1636" s="222" t="s">
        <v>165</v>
      </c>
      <c r="R1636" s="222" t="s">
        <v>165</v>
      </c>
      <c r="T1636" s="222" t="s">
        <v>165</v>
      </c>
      <c r="U1636" s="222" t="s">
        <v>165</v>
      </c>
      <c r="V1636" s="222" t="s">
        <v>165</v>
      </c>
      <c r="W1636" s="222" t="s">
        <v>165</v>
      </c>
      <c r="AS1636" s="222" t="s">
        <v>3454</v>
      </c>
      <c r="AT1636" s="222">
        <v>425167</v>
      </c>
    </row>
    <row r="1637" spans="1:46">
      <c r="A1637" s="222">
        <v>425171</v>
      </c>
      <c r="B1637" s="222" t="s">
        <v>361</v>
      </c>
      <c r="J1637" s="222" t="s">
        <v>164</v>
      </c>
      <c r="K1637" s="222" t="s">
        <v>164</v>
      </c>
      <c r="N1637" s="222" t="s">
        <v>165</v>
      </c>
      <c r="O1637" s="222" t="s">
        <v>165</v>
      </c>
      <c r="P1637" s="222" t="s">
        <v>165</v>
      </c>
      <c r="R1637" s="222" t="s">
        <v>165</v>
      </c>
      <c r="AS1637" s="222" t="s">
        <v>3454</v>
      </c>
      <c r="AT1637" s="222">
        <v>425171</v>
      </c>
    </row>
    <row r="1638" spans="1:46">
      <c r="A1638" s="222">
        <v>425176</v>
      </c>
      <c r="B1638" s="222" t="s">
        <v>470</v>
      </c>
      <c r="D1638" s="222" t="s">
        <v>164</v>
      </c>
      <c r="E1638" s="222" t="s">
        <v>164</v>
      </c>
      <c r="F1638" s="222" t="s">
        <v>164</v>
      </c>
      <c r="K1638" s="222" t="s">
        <v>165</v>
      </c>
      <c r="U1638" s="222" t="s">
        <v>165</v>
      </c>
      <c r="V1638" s="222" t="s">
        <v>165</v>
      </c>
      <c r="W1638" s="222" t="s">
        <v>165</v>
      </c>
      <c r="AS1638" s="222" t="s">
        <v>3454</v>
      </c>
      <c r="AT1638" s="222">
        <v>425176</v>
      </c>
    </row>
    <row r="1639" spans="1:46">
      <c r="A1639" s="222">
        <v>425177</v>
      </c>
      <c r="B1639" s="222" t="s">
        <v>470</v>
      </c>
      <c r="K1639" s="222" t="s">
        <v>166</v>
      </c>
      <c r="L1639" s="222" t="s">
        <v>166</v>
      </c>
      <c r="S1639" s="222" t="s">
        <v>166</v>
      </c>
      <c r="T1639" s="222" t="s">
        <v>165</v>
      </c>
      <c r="U1639" s="222" t="s">
        <v>165</v>
      </c>
      <c r="V1639" s="222" t="s">
        <v>165</v>
      </c>
      <c r="W1639" s="222" t="s">
        <v>165</v>
      </c>
      <c r="X1639" s="222" t="s">
        <v>165</v>
      </c>
      <c r="AS1639" s="222" t="s">
        <v>3454</v>
      </c>
      <c r="AT1639" s="222">
        <v>425177</v>
      </c>
    </row>
    <row r="1640" spans="1:46">
      <c r="A1640" s="222">
        <v>425180</v>
      </c>
      <c r="B1640" s="222" t="s">
        <v>470</v>
      </c>
      <c r="L1640" s="222" t="s">
        <v>166</v>
      </c>
      <c r="N1640" s="222" t="s">
        <v>166</v>
      </c>
      <c r="T1640" s="222" t="s">
        <v>165</v>
      </c>
      <c r="U1640" s="222" t="s">
        <v>165</v>
      </c>
      <c r="V1640" s="222" t="s">
        <v>165</v>
      </c>
      <c r="W1640" s="222" t="s">
        <v>165</v>
      </c>
      <c r="AS1640" s="222" t="s">
        <v>3454</v>
      </c>
      <c r="AT1640" s="222">
        <v>425180</v>
      </c>
    </row>
    <row r="1641" spans="1:46">
      <c r="A1641" s="222">
        <v>425181</v>
      </c>
      <c r="B1641" s="222" t="s">
        <v>470</v>
      </c>
      <c r="E1641" s="222" t="s">
        <v>166</v>
      </c>
      <c r="F1641" s="222" t="s">
        <v>166</v>
      </c>
      <c r="K1641" s="222" t="s">
        <v>166</v>
      </c>
      <c r="N1641" s="222" t="s">
        <v>166</v>
      </c>
      <c r="O1641" s="222" t="s">
        <v>166</v>
      </c>
      <c r="R1641" s="222" t="s">
        <v>165</v>
      </c>
      <c r="S1641" s="222" t="s">
        <v>166</v>
      </c>
      <c r="T1641" s="222" t="s">
        <v>165</v>
      </c>
      <c r="U1641" s="222" t="s">
        <v>165</v>
      </c>
      <c r="V1641" s="222" t="s">
        <v>165</v>
      </c>
      <c r="W1641" s="222" t="s">
        <v>165</v>
      </c>
      <c r="X1641" s="222" t="s">
        <v>165</v>
      </c>
      <c r="AS1641" s="222" t="s">
        <v>3454</v>
      </c>
      <c r="AT1641" s="222">
        <v>425181</v>
      </c>
    </row>
    <row r="1642" spans="1:46">
      <c r="A1642" s="222">
        <v>425182</v>
      </c>
      <c r="B1642" s="222" t="s">
        <v>470</v>
      </c>
      <c r="K1642" s="222" t="s">
        <v>165</v>
      </c>
      <c r="N1642" s="222" t="s">
        <v>165</v>
      </c>
      <c r="T1642" s="222" t="s">
        <v>165</v>
      </c>
      <c r="U1642" s="222" t="s">
        <v>165</v>
      </c>
      <c r="V1642" s="222" t="s">
        <v>165</v>
      </c>
      <c r="W1642" s="222" t="s">
        <v>165</v>
      </c>
      <c r="X1642" s="222" t="s">
        <v>165</v>
      </c>
      <c r="AS1642" s="222" t="s">
        <v>3454</v>
      </c>
      <c r="AT1642" s="222">
        <v>425182</v>
      </c>
    </row>
    <row r="1643" spans="1:46">
      <c r="A1643" s="222">
        <v>425186</v>
      </c>
      <c r="B1643" s="222" t="s">
        <v>470</v>
      </c>
      <c r="L1643" s="222" t="s">
        <v>166</v>
      </c>
      <c r="M1643" s="222" t="s">
        <v>165</v>
      </c>
      <c r="O1643" s="222" t="s">
        <v>166</v>
      </c>
      <c r="P1643" s="222" t="s">
        <v>165</v>
      </c>
      <c r="Q1643" s="222" t="s">
        <v>165</v>
      </c>
      <c r="R1643" s="222" t="s">
        <v>165</v>
      </c>
      <c r="S1643" s="222" t="s">
        <v>166</v>
      </c>
      <c r="T1643" s="222" t="s">
        <v>165</v>
      </c>
      <c r="U1643" s="222" t="s">
        <v>165</v>
      </c>
      <c r="V1643" s="222" t="s">
        <v>165</v>
      </c>
      <c r="AS1643" s="222" t="s">
        <v>3454</v>
      </c>
      <c r="AT1643" s="222">
        <v>425186</v>
      </c>
    </row>
    <row r="1644" spans="1:46">
      <c r="A1644" s="222">
        <v>425188</v>
      </c>
      <c r="B1644" s="222" t="s">
        <v>361</v>
      </c>
      <c r="C1644" s="222" t="s">
        <v>166</v>
      </c>
      <c r="E1644" s="222" t="s">
        <v>164</v>
      </c>
      <c r="I1644" s="222" t="s">
        <v>165</v>
      </c>
      <c r="L1644" s="222" t="s">
        <v>165</v>
      </c>
      <c r="N1644" s="222" t="s">
        <v>165</v>
      </c>
      <c r="O1644" s="222" t="s">
        <v>165</v>
      </c>
      <c r="P1644" s="222" t="s">
        <v>165</v>
      </c>
      <c r="Q1644" s="222" t="s">
        <v>165</v>
      </c>
      <c r="R1644" s="222" t="s">
        <v>165</v>
      </c>
      <c r="S1644" s="222" t="s">
        <v>165</v>
      </c>
      <c r="AS1644" s="222" t="s">
        <v>3454</v>
      </c>
      <c r="AT1644" s="222">
        <v>425188</v>
      </c>
    </row>
    <row r="1645" spans="1:46">
      <c r="A1645" s="222">
        <v>425190</v>
      </c>
      <c r="B1645" s="222" t="s">
        <v>470</v>
      </c>
      <c r="T1645" s="222" t="s">
        <v>165</v>
      </c>
      <c r="U1645" s="222" t="s">
        <v>165</v>
      </c>
      <c r="V1645" s="222" t="s">
        <v>165</v>
      </c>
      <c r="W1645" s="222" t="s">
        <v>165</v>
      </c>
      <c r="X1645" s="222" t="s">
        <v>165</v>
      </c>
      <c r="AS1645" s="222" t="s">
        <v>3454</v>
      </c>
      <c r="AT1645" s="222">
        <v>425190</v>
      </c>
    </row>
    <row r="1646" spans="1:46">
      <c r="A1646" s="222">
        <v>425197</v>
      </c>
      <c r="B1646" s="222" t="s">
        <v>361</v>
      </c>
      <c r="N1646" s="222" t="s">
        <v>165</v>
      </c>
      <c r="O1646" s="222" t="s">
        <v>165</v>
      </c>
      <c r="P1646" s="222" t="s">
        <v>165</v>
      </c>
      <c r="Q1646" s="222" t="s">
        <v>165</v>
      </c>
      <c r="R1646" s="222" t="s">
        <v>165</v>
      </c>
      <c r="S1646" s="222" t="s">
        <v>165</v>
      </c>
      <c r="AS1646" s="222" t="s">
        <v>3454</v>
      </c>
      <c r="AT1646" s="222">
        <v>425197</v>
      </c>
    </row>
    <row r="1647" spans="1:46">
      <c r="A1647" s="222">
        <v>425200</v>
      </c>
      <c r="B1647" s="222" t="s">
        <v>470</v>
      </c>
      <c r="I1647" s="222" t="s">
        <v>165</v>
      </c>
      <c r="L1647" s="222" t="s">
        <v>165</v>
      </c>
      <c r="N1647" s="222" t="s">
        <v>165</v>
      </c>
      <c r="O1647" s="222" t="s">
        <v>166</v>
      </c>
      <c r="P1647" s="222" t="s">
        <v>165</v>
      </c>
      <c r="Q1647" s="222" t="s">
        <v>165</v>
      </c>
      <c r="R1647" s="222" t="s">
        <v>165</v>
      </c>
      <c r="T1647" s="222" t="s">
        <v>165</v>
      </c>
      <c r="U1647" s="222" t="s">
        <v>165</v>
      </c>
      <c r="V1647" s="222" t="s">
        <v>165</v>
      </c>
      <c r="W1647" s="222" t="s">
        <v>165</v>
      </c>
      <c r="X1647" s="222" t="s">
        <v>165</v>
      </c>
      <c r="AS1647" s="222" t="s">
        <v>3454</v>
      </c>
      <c r="AT1647" s="222">
        <v>425200</v>
      </c>
    </row>
    <row r="1648" spans="1:46">
      <c r="A1648" s="222">
        <v>425202</v>
      </c>
      <c r="B1648" s="222" t="s">
        <v>470</v>
      </c>
      <c r="Q1648" s="222" t="s">
        <v>165</v>
      </c>
      <c r="T1648" s="222" t="s">
        <v>165</v>
      </c>
      <c r="U1648" s="222" t="s">
        <v>165</v>
      </c>
      <c r="V1648" s="222" t="s">
        <v>165</v>
      </c>
      <c r="W1648" s="222" t="s">
        <v>165</v>
      </c>
      <c r="X1648" s="222" t="s">
        <v>165</v>
      </c>
      <c r="AS1648" s="222" t="s">
        <v>3454</v>
      </c>
      <c r="AT1648" s="222">
        <v>425202</v>
      </c>
    </row>
    <row r="1649" spans="1:46">
      <c r="A1649" s="222">
        <v>425204</v>
      </c>
      <c r="B1649" s="222" t="s">
        <v>361</v>
      </c>
      <c r="N1649" s="222" t="s">
        <v>165</v>
      </c>
      <c r="O1649" s="222" t="s">
        <v>165</v>
      </c>
      <c r="P1649" s="222" t="s">
        <v>165</v>
      </c>
      <c r="Q1649" s="222" t="s">
        <v>165</v>
      </c>
      <c r="R1649" s="222" t="s">
        <v>165</v>
      </c>
      <c r="S1649" s="222" t="s">
        <v>165</v>
      </c>
      <c r="AS1649" s="222" t="s">
        <v>3454</v>
      </c>
      <c r="AT1649" s="222">
        <v>425204</v>
      </c>
    </row>
    <row r="1650" spans="1:46">
      <c r="A1650" s="222">
        <v>425205</v>
      </c>
      <c r="B1650" s="222" t="s">
        <v>470</v>
      </c>
      <c r="H1650" s="222" t="s">
        <v>166</v>
      </c>
      <c r="K1650" s="222" t="s">
        <v>164</v>
      </c>
      <c r="L1650" s="222" t="s">
        <v>166</v>
      </c>
      <c r="N1650" s="222" t="s">
        <v>166</v>
      </c>
      <c r="R1650" s="222" t="s">
        <v>165</v>
      </c>
      <c r="S1650" s="222" t="s">
        <v>166</v>
      </c>
      <c r="T1650" s="222" t="s">
        <v>165</v>
      </c>
      <c r="U1650" s="222" t="s">
        <v>165</v>
      </c>
      <c r="V1650" s="222" t="s">
        <v>165</v>
      </c>
      <c r="W1650" s="222" t="s">
        <v>165</v>
      </c>
      <c r="X1650" s="222" t="s">
        <v>165</v>
      </c>
      <c r="AS1650" s="222" t="s">
        <v>3454</v>
      </c>
      <c r="AT1650" s="222">
        <v>425205</v>
      </c>
    </row>
    <row r="1651" spans="1:46">
      <c r="A1651" s="222">
        <v>425223</v>
      </c>
      <c r="B1651" s="222" t="s">
        <v>361</v>
      </c>
      <c r="K1651" s="222" t="s">
        <v>164</v>
      </c>
      <c r="L1651" s="222" t="s">
        <v>164</v>
      </c>
      <c r="N1651" s="222" t="s">
        <v>165</v>
      </c>
      <c r="O1651" s="222" t="s">
        <v>165</v>
      </c>
      <c r="P1651" s="222" t="s">
        <v>165</v>
      </c>
      <c r="R1651" s="222" t="s">
        <v>165</v>
      </c>
      <c r="AS1651" s="222" t="s">
        <v>3454</v>
      </c>
      <c r="AT1651" s="222">
        <v>425223</v>
      </c>
    </row>
    <row r="1652" spans="1:46">
      <c r="A1652" s="222">
        <v>425224</v>
      </c>
      <c r="B1652" s="222" t="s">
        <v>470</v>
      </c>
      <c r="T1652" s="222" t="s">
        <v>165</v>
      </c>
      <c r="U1652" s="222" t="s">
        <v>165</v>
      </c>
      <c r="V1652" s="222" t="s">
        <v>165</v>
      </c>
      <c r="W1652" s="222" t="s">
        <v>165</v>
      </c>
      <c r="X1652" s="222" t="s">
        <v>165</v>
      </c>
      <c r="AS1652" s="222" t="s">
        <v>3454</v>
      </c>
      <c r="AT1652" s="222">
        <v>425224</v>
      </c>
    </row>
    <row r="1653" spans="1:46">
      <c r="A1653" s="222">
        <v>425225</v>
      </c>
      <c r="B1653" s="222" t="s">
        <v>361</v>
      </c>
      <c r="I1653" s="222" t="s">
        <v>165</v>
      </c>
      <c r="J1653" s="222" t="s">
        <v>165</v>
      </c>
      <c r="L1653" s="222" t="s">
        <v>165</v>
      </c>
      <c r="M1653" s="222" t="s">
        <v>165</v>
      </c>
      <c r="N1653" s="222" t="s">
        <v>165</v>
      </c>
      <c r="O1653" s="222" t="s">
        <v>165</v>
      </c>
      <c r="R1653" s="222" t="s">
        <v>165</v>
      </c>
      <c r="AS1653" s="222" t="s">
        <v>3454</v>
      </c>
      <c r="AT1653" s="222">
        <v>425225</v>
      </c>
    </row>
    <row r="1654" spans="1:46">
      <c r="A1654" s="222">
        <v>425226</v>
      </c>
      <c r="B1654" s="222" t="s">
        <v>470</v>
      </c>
      <c r="F1654" s="222" t="s">
        <v>165</v>
      </c>
      <c r="K1654" s="222" t="s">
        <v>166</v>
      </c>
      <c r="L1654" s="222" t="s">
        <v>165</v>
      </c>
      <c r="M1654" s="222" t="s">
        <v>166</v>
      </c>
      <c r="N1654" s="222" t="s">
        <v>165</v>
      </c>
      <c r="O1654" s="222" t="s">
        <v>165</v>
      </c>
      <c r="P1654" s="222" t="s">
        <v>165</v>
      </c>
      <c r="R1654" s="222" t="s">
        <v>165</v>
      </c>
      <c r="T1654" s="222" t="s">
        <v>165</v>
      </c>
      <c r="U1654" s="222" t="s">
        <v>165</v>
      </c>
      <c r="V1654" s="222" t="s">
        <v>165</v>
      </c>
      <c r="W1654" s="222" t="s">
        <v>165</v>
      </c>
      <c r="AS1654" s="222" t="s">
        <v>3454</v>
      </c>
      <c r="AT1654" s="222">
        <v>425226</v>
      </c>
    </row>
    <row r="1655" spans="1:46">
      <c r="A1655" s="222">
        <v>425233</v>
      </c>
      <c r="B1655" s="222" t="s">
        <v>470</v>
      </c>
      <c r="F1655" s="222" t="s">
        <v>166</v>
      </c>
      <c r="J1655" s="222" t="s">
        <v>164</v>
      </c>
      <c r="K1655" s="222" t="s">
        <v>166</v>
      </c>
      <c r="Q1655" s="222" t="s">
        <v>165</v>
      </c>
      <c r="R1655" s="222" t="s">
        <v>165</v>
      </c>
      <c r="T1655" s="222" t="s">
        <v>165</v>
      </c>
      <c r="V1655" s="222" t="s">
        <v>165</v>
      </c>
      <c r="W1655" s="222" t="s">
        <v>165</v>
      </c>
      <c r="X1655" s="222" t="s">
        <v>165</v>
      </c>
      <c r="AS1655" s="222" t="s">
        <v>3454</v>
      </c>
      <c r="AT1655" s="222">
        <v>425233</v>
      </c>
    </row>
    <row r="1656" spans="1:46">
      <c r="A1656" s="222">
        <v>425237</v>
      </c>
      <c r="B1656" s="222" t="s">
        <v>470</v>
      </c>
      <c r="H1656" s="222" t="s">
        <v>164</v>
      </c>
      <c r="K1656" s="222" t="s">
        <v>166</v>
      </c>
      <c r="L1656" s="222" t="s">
        <v>165</v>
      </c>
      <c r="N1656" s="222" t="s">
        <v>166</v>
      </c>
      <c r="O1656" s="222" t="s">
        <v>166</v>
      </c>
      <c r="P1656" s="222" t="s">
        <v>166</v>
      </c>
      <c r="Q1656" s="222" t="s">
        <v>165</v>
      </c>
      <c r="R1656" s="222" t="s">
        <v>165</v>
      </c>
      <c r="S1656" s="222" t="s">
        <v>166</v>
      </c>
      <c r="T1656" s="222" t="s">
        <v>165</v>
      </c>
      <c r="U1656" s="222" t="s">
        <v>165</v>
      </c>
      <c r="V1656" s="222" t="s">
        <v>165</v>
      </c>
      <c r="W1656" s="222" t="s">
        <v>165</v>
      </c>
      <c r="X1656" s="222" t="s">
        <v>165</v>
      </c>
      <c r="AS1656" s="222" t="s">
        <v>3454</v>
      </c>
      <c r="AT1656" s="222">
        <v>425237</v>
      </c>
    </row>
    <row r="1657" spans="1:46">
      <c r="A1657" s="222">
        <v>425240</v>
      </c>
      <c r="B1657" s="222" t="s">
        <v>470</v>
      </c>
      <c r="H1657" s="222" t="s">
        <v>164</v>
      </c>
      <c r="L1657" s="222" t="s">
        <v>166</v>
      </c>
      <c r="P1657" s="222" t="s">
        <v>166</v>
      </c>
      <c r="Q1657" s="222" t="s">
        <v>166</v>
      </c>
      <c r="T1657" s="222" t="s">
        <v>165</v>
      </c>
      <c r="U1657" s="222" t="s">
        <v>165</v>
      </c>
      <c r="V1657" s="222" t="s">
        <v>165</v>
      </c>
      <c r="W1657" s="222" t="s">
        <v>165</v>
      </c>
      <c r="X1657" s="222" t="s">
        <v>165</v>
      </c>
      <c r="AS1657" s="222" t="s">
        <v>3454</v>
      </c>
      <c r="AT1657" s="222">
        <v>425240</v>
      </c>
    </row>
    <row r="1658" spans="1:46">
      <c r="A1658" s="222">
        <v>425242</v>
      </c>
      <c r="B1658" s="222" t="s">
        <v>470</v>
      </c>
      <c r="C1658" s="222" t="s">
        <v>164</v>
      </c>
      <c r="J1658" s="222" t="s">
        <v>164</v>
      </c>
      <c r="K1658" s="222" t="s">
        <v>164</v>
      </c>
      <c r="L1658" s="222" t="s">
        <v>164</v>
      </c>
      <c r="Q1658" s="222" t="s">
        <v>166</v>
      </c>
      <c r="R1658" s="222" t="s">
        <v>166</v>
      </c>
      <c r="S1658" s="222" t="s">
        <v>166</v>
      </c>
      <c r="T1658" s="222" t="s">
        <v>165</v>
      </c>
      <c r="U1658" s="222" t="s">
        <v>165</v>
      </c>
      <c r="V1658" s="222" t="s">
        <v>165</v>
      </c>
      <c r="W1658" s="222" t="s">
        <v>165</v>
      </c>
      <c r="X1658" s="222" t="s">
        <v>165</v>
      </c>
      <c r="AS1658" s="222" t="s">
        <v>3454</v>
      </c>
      <c r="AT1658" s="222">
        <v>425242</v>
      </c>
    </row>
    <row r="1659" spans="1:46">
      <c r="A1659" s="222">
        <v>425243</v>
      </c>
      <c r="B1659" s="222" t="s">
        <v>470</v>
      </c>
      <c r="C1659" s="222" t="s">
        <v>166</v>
      </c>
      <c r="I1659" s="222" t="s">
        <v>165</v>
      </c>
      <c r="Q1659" s="222" t="s">
        <v>166</v>
      </c>
      <c r="S1659" s="222" t="s">
        <v>166</v>
      </c>
      <c r="T1659" s="222" t="s">
        <v>165</v>
      </c>
      <c r="U1659" s="222" t="s">
        <v>165</v>
      </c>
      <c r="V1659" s="222" t="s">
        <v>165</v>
      </c>
      <c r="W1659" s="222" t="s">
        <v>165</v>
      </c>
      <c r="X1659" s="222" t="s">
        <v>165</v>
      </c>
      <c r="AS1659" s="222" t="s">
        <v>3454</v>
      </c>
      <c r="AT1659" s="222">
        <v>425243</v>
      </c>
    </row>
    <row r="1660" spans="1:46">
      <c r="A1660" s="222">
        <v>425248</v>
      </c>
      <c r="B1660" s="222" t="s">
        <v>361</v>
      </c>
      <c r="F1660" s="222" t="s">
        <v>166</v>
      </c>
      <c r="K1660" s="222" t="s">
        <v>164</v>
      </c>
      <c r="L1660" s="222" t="s">
        <v>165</v>
      </c>
      <c r="N1660" s="222" t="s">
        <v>165</v>
      </c>
      <c r="O1660" s="222" t="s">
        <v>165</v>
      </c>
      <c r="P1660" s="222" t="s">
        <v>165</v>
      </c>
      <c r="Q1660" s="222" t="s">
        <v>165</v>
      </c>
      <c r="R1660" s="222" t="s">
        <v>165</v>
      </c>
      <c r="AS1660" s="222" t="s">
        <v>3454</v>
      </c>
      <c r="AT1660" s="222">
        <v>425248</v>
      </c>
    </row>
    <row r="1661" spans="1:46">
      <c r="A1661" s="222">
        <v>425251</v>
      </c>
      <c r="B1661" s="222" t="s">
        <v>361</v>
      </c>
      <c r="J1661" s="222" t="s">
        <v>164</v>
      </c>
      <c r="K1661" s="222" t="s">
        <v>164</v>
      </c>
      <c r="M1661" s="222" t="s">
        <v>166</v>
      </c>
      <c r="O1661" s="222" t="s">
        <v>165</v>
      </c>
      <c r="P1661" s="222" t="s">
        <v>165</v>
      </c>
      <c r="Q1661" s="222" t="s">
        <v>165</v>
      </c>
      <c r="R1661" s="222" t="s">
        <v>165</v>
      </c>
      <c r="AS1661" s="222" t="s">
        <v>3454</v>
      </c>
      <c r="AT1661" s="222">
        <v>425251</v>
      </c>
    </row>
    <row r="1662" spans="1:46">
      <c r="A1662" s="222">
        <v>425253</v>
      </c>
      <c r="B1662" s="222" t="s">
        <v>470</v>
      </c>
      <c r="N1662" s="222" t="s">
        <v>166</v>
      </c>
      <c r="T1662" s="222" t="s">
        <v>165</v>
      </c>
      <c r="U1662" s="222" t="s">
        <v>165</v>
      </c>
      <c r="V1662" s="222" t="s">
        <v>165</v>
      </c>
      <c r="W1662" s="222" t="s">
        <v>165</v>
      </c>
      <c r="X1662" s="222" t="s">
        <v>165</v>
      </c>
      <c r="AS1662" s="222" t="s">
        <v>3454</v>
      </c>
      <c r="AT1662" s="222">
        <v>425253</v>
      </c>
    </row>
    <row r="1663" spans="1:46">
      <c r="A1663" s="222">
        <v>425255</v>
      </c>
      <c r="B1663" s="222" t="s">
        <v>470</v>
      </c>
      <c r="T1663" s="222" t="s">
        <v>165</v>
      </c>
      <c r="U1663" s="222" t="s">
        <v>165</v>
      </c>
      <c r="V1663" s="222" t="s">
        <v>165</v>
      </c>
      <c r="W1663" s="222" t="s">
        <v>165</v>
      </c>
      <c r="X1663" s="222" t="s">
        <v>165</v>
      </c>
      <c r="AS1663" s="222" t="s">
        <v>3454</v>
      </c>
      <c r="AT1663" s="222">
        <v>425255</v>
      </c>
    </row>
    <row r="1664" spans="1:46">
      <c r="A1664" s="222">
        <v>425261</v>
      </c>
      <c r="B1664" s="222" t="s">
        <v>470</v>
      </c>
      <c r="K1664" s="222" t="s">
        <v>166</v>
      </c>
      <c r="L1664" s="222" t="s">
        <v>164</v>
      </c>
      <c r="M1664" s="222" t="s">
        <v>166</v>
      </c>
      <c r="N1664" s="222" t="s">
        <v>165</v>
      </c>
      <c r="T1664" s="222" t="s">
        <v>165</v>
      </c>
      <c r="U1664" s="222" t="s">
        <v>165</v>
      </c>
      <c r="W1664" s="222" t="s">
        <v>165</v>
      </c>
      <c r="AS1664" s="222" t="s">
        <v>3454</v>
      </c>
      <c r="AT1664" s="222">
        <v>425261</v>
      </c>
    </row>
    <row r="1665" spans="1:46">
      <c r="A1665" s="222">
        <v>425267</v>
      </c>
      <c r="B1665" s="222" t="s">
        <v>470</v>
      </c>
      <c r="J1665" s="222" t="s">
        <v>164</v>
      </c>
      <c r="K1665" s="222" t="s">
        <v>164</v>
      </c>
      <c r="M1665" s="222" t="s">
        <v>166</v>
      </c>
      <c r="Q1665" s="222" t="s">
        <v>166</v>
      </c>
      <c r="R1665" s="222" t="s">
        <v>165</v>
      </c>
      <c r="S1665" s="222" t="s">
        <v>165</v>
      </c>
      <c r="T1665" s="222" t="s">
        <v>166</v>
      </c>
      <c r="U1665" s="222" t="s">
        <v>165</v>
      </c>
      <c r="V1665" s="222" t="s">
        <v>165</v>
      </c>
      <c r="W1665" s="222" t="s">
        <v>165</v>
      </c>
      <c r="X1665" s="222" t="s">
        <v>165</v>
      </c>
      <c r="AS1665" s="222" t="s">
        <v>3454</v>
      </c>
      <c r="AT1665" s="222">
        <v>425267</v>
      </c>
    </row>
    <row r="1666" spans="1:46">
      <c r="A1666" s="222">
        <v>425268</v>
      </c>
      <c r="B1666" s="222" t="s">
        <v>498</v>
      </c>
      <c r="U1666" s="222" t="s">
        <v>165</v>
      </c>
      <c r="V1666" s="222" t="s">
        <v>165</v>
      </c>
      <c r="W1666" s="222" t="s">
        <v>165</v>
      </c>
      <c r="Z1666" s="222" t="s">
        <v>165</v>
      </c>
      <c r="AA1666" s="222" t="s">
        <v>165</v>
      </c>
      <c r="AB1666" s="222" t="s">
        <v>165</v>
      </c>
      <c r="AS1666" s="222" t="s">
        <v>3454</v>
      </c>
      <c r="AT1666" s="222">
        <v>425268</v>
      </c>
    </row>
    <row r="1667" spans="1:46">
      <c r="A1667" s="222">
        <v>425270</v>
      </c>
      <c r="B1667" s="222" t="s">
        <v>470</v>
      </c>
      <c r="K1667" s="222" t="s">
        <v>164</v>
      </c>
      <c r="R1667" s="222" t="s">
        <v>166</v>
      </c>
      <c r="T1667" s="222" t="s">
        <v>165</v>
      </c>
      <c r="U1667" s="222" t="s">
        <v>165</v>
      </c>
      <c r="V1667" s="222" t="s">
        <v>165</v>
      </c>
      <c r="W1667" s="222" t="s">
        <v>165</v>
      </c>
      <c r="AS1667" s="222" t="s">
        <v>3454</v>
      </c>
      <c r="AT1667" s="222">
        <v>425270</v>
      </c>
    </row>
    <row r="1668" spans="1:46">
      <c r="A1668" s="222">
        <v>425271</v>
      </c>
      <c r="B1668" s="222" t="s">
        <v>470</v>
      </c>
      <c r="C1668" s="222" t="s">
        <v>164</v>
      </c>
      <c r="E1668" s="222" t="s">
        <v>164</v>
      </c>
      <c r="I1668" s="222" t="s">
        <v>165</v>
      </c>
      <c r="K1668" s="222" t="s">
        <v>166</v>
      </c>
      <c r="P1668" s="222" t="s">
        <v>166</v>
      </c>
      <c r="R1668" s="222" t="s">
        <v>165</v>
      </c>
      <c r="T1668" s="222" t="s">
        <v>165</v>
      </c>
      <c r="U1668" s="222" t="s">
        <v>165</v>
      </c>
      <c r="V1668" s="222" t="s">
        <v>165</v>
      </c>
      <c r="W1668" s="222" t="s">
        <v>165</v>
      </c>
      <c r="X1668" s="222" t="s">
        <v>165</v>
      </c>
      <c r="AS1668" s="222" t="s">
        <v>3454</v>
      </c>
      <c r="AT1668" s="222">
        <v>425271</v>
      </c>
    </row>
    <row r="1669" spans="1:46">
      <c r="A1669" s="222">
        <v>425273</v>
      </c>
      <c r="B1669" s="222" t="s">
        <v>470</v>
      </c>
      <c r="K1669" s="222" t="s">
        <v>166</v>
      </c>
      <c r="L1669" s="222" t="s">
        <v>166</v>
      </c>
      <c r="N1669" s="222" t="s">
        <v>166</v>
      </c>
      <c r="O1669" s="222" t="s">
        <v>166</v>
      </c>
      <c r="P1669" s="222" t="s">
        <v>165</v>
      </c>
      <c r="Q1669" s="222" t="s">
        <v>166</v>
      </c>
      <c r="R1669" s="222" t="s">
        <v>165</v>
      </c>
      <c r="T1669" s="222" t="s">
        <v>165</v>
      </c>
      <c r="U1669" s="222" t="s">
        <v>165</v>
      </c>
      <c r="V1669" s="222" t="s">
        <v>165</v>
      </c>
      <c r="W1669" s="222" t="s">
        <v>165</v>
      </c>
      <c r="X1669" s="222" t="s">
        <v>165</v>
      </c>
      <c r="AS1669" s="222" t="s">
        <v>3454</v>
      </c>
      <c r="AT1669" s="222">
        <v>425273</v>
      </c>
    </row>
    <row r="1670" spans="1:46">
      <c r="A1670" s="222">
        <v>425275</v>
      </c>
      <c r="B1670" s="222" t="s">
        <v>470</v>
      </c>
      <c r="H1670" s="222" t="s">
        <v>166</v>
      </c>
      <c r="L1670" s="222" t="s">
        <v>166</v>
      </c>
      <c r="O1670" s="222" t="s">
        <v>165</v>
      </c>
      <c r="P1670" s="222" t="s">
        <v>165</v>
      </c>
      <c r="Q1670" s="222" t="s">
        <v>166</v>
      </c>
      <c r="R1670" s="222" t="s">
        <v>165</v>
      </c>
      <c r="T1670" s="222" t="s">
        <v>165</v>
      </c>
      <c r="U1670" s="222" t="s">
        <v>165</v>
      </c>
      <c r="V1670" s="222" t="s">
        <v>165</v>
      </c>
      <c r="W1670" s="222" t="s">
        <v>165</v>
      </c>
      <c r="X1670" s="222" t="s">
        <v>165</v>
      </c>
      <c r="AS1670" s="222" t="s">
        <v>3454</v>
      </c>
      <c r="AT1670" s="222">
        <v>425275</v>
      </c>
    </row>
    <row r="1671" spans="1:46">
      <c r="A1671" s="222">
        <v>425277</v>
      </c>
      <c r="B1671" s="222" t="s">
        <v>361</v>
      </c>
      <c r="L1671" s="222" t="s">
        <v>165</v>
      </c>
      <c r="M1671" s="222" t="s">
        <v>166</v>
      </c>
      <c r="N1671" s="222" t="s">
        <v>165</v>
      </c>
      <c r="O1671" s="222" t="s">
        <v>165</v>
      </c>
      <c r="P1671" s="222" t="s">
        <v>165</v>
      </c>
      <c r="Q1671" s="222" t="s">
        <v>165</v>
      </c>
      <c r="R1671" s="222" t="s">
        <v>165</v>
      </c>
      <c r="S1671" s="222" t="s">
        <v>165</v>
      </c>
      <c r="AS1671" s="222" t="s">
        <v>3454</v>
      </c>
      <c r="AT1671" s="222">
        <v>425277</v>
      </c>
    </row>
    <row r="1672" spans="1:46">
      <c r="A1672" s="222">
        <v>425286</v>
      </c>
      <c r="B1672" s="222" t="s">
        <v>470</v>
      </c>
      <c r="N1672" s="222" t="s">
        <v>165</v>
      </c>
      <c r="O1672" s="222" t="s">
        <v>166</v>
      </c>
      <c r="P1672" s="222" t="s">
        <v>165</v>
      </c>
      <c r="S1672" s="222" t="s">
        <v>166</v>
      </c>
      <c r="T1672" s="222" t="s">
        <v>165</v>
      </c>
      <c r="U1672" s="222" t="s">
        <v>165</v>
      </c>
      <c r="V1672" s="222" t="s">
        <v>165</v>
      </c>
      <c r="W1672" s="222" t="s">
        <v>165</v>
      </c>
      <c r="X1672" s="222" t="s">
        <v>165</v>
      </c>
      <c r="AS1672" s="222" t="s">
        <v>3454</v>
      </c>
      <c r="AT1672" s="222">
        <v>425286</v>
      </c>
    </row>
    <row r="1673" spans="1:46">
      <c r="A1673" s="222">
        <v>425293</v>
      </c>
      <c r="B1673" s="222" t="s">
        <v>470</v>
      </c>
      <c r="E1673" s="222" t="s">
        <v>164</v>
      </c>
      <c r="K1673" s="222" t="s">
        <v>164</v>
      </c>
      <c r="N1673" s="222" t="s">
        <v>166</v>
      </c>
      <c r="P1673" s="222" t="s">
        <v>166</v>
      </c>
      <c r="R1673" s="222" t="s">
        <v>166</v>
      </c>
      <c r="S1673" s="222" t="s">
        <v>166</v>
      </c>
      <c r="T1673" s="222" t="s">
        <v>165</v>
      </c>
      <c r="U1673" s="222" t="s">
        <v>165</v>
      </c>
      <c r="V1673" s="222" t="s">
        <v>165</v>
      </c>
      <c r="W1673" s="222" t="s">
        <v>165</v>
      </c>
      <c r="X1673" s="222" t="s">
        <v>165</v>
      </c>
      <c r="AS1673" s="222" t="s">
        <v>3454</v>
      </c>
      <c r="AT1673" s="222">
        <v>425293</v>
      </c>
    </row>
    <row r="1674" spans="1:46">
      <c r="A1674" s="222">
        <v>425297</v>
      </c>
      <c r="B1674" s="222" t="s">
        <v>470</v>
      </c>
      <c r="G1674" s="222" t="s">
        <v>164</v>
      </c>
      <c r="J1674" s="222" t="s">
        <v>164</v>
      </c>
      <c r="L1674" s="222" t="s">
        <v>165</v>
      </c>
      <c r="N1674" s="222" t="s">
        <v>166</v>
      </c>
      <c r="O1674" s="222" t="s">
        <v>166</v>
      </c>
      <c r="P1674" s="222" t="s">
        <v>166</v>
      </c>
      <c r="Q1674" s="222" t="s">
        <v>166</v>
      </c>
      <c r="R1674" s="222" t="s">
        <v>165</v>
      </c>
      <c r="S1674" s="222" t="s">
        <v>166</v>
      </c>
      <c r="T1674" s="222" t="s">
        <v>165</v>
      </c>
      <c r="U1674" s="222" t="s">
        <v>165</v>
      </c>
      <c r="V1674" s="222" t="s">
        <v>165</v>
      </c>
      <c r="W1674" s="222" t="s">
        <v>165</v>
      </c>
      <c r="X1674" s="222" t="s">
        <v>165</v>
      </c>
      <c r="AS1674" s="222" t="s">
        <v>3454</v>
      </c>
      <c r="AT1674" s="222">
        <v>425297</v>
      </c>
    </row>
    <row r="1675" spans="1:46">
      <c r="A1675" s="222">
        <v>425299</v>
      </c>
      <c r="B1675" s="222" t="s">
        <v>470</v>
      </c>
      <c r="L1675" s="222" t="s">
        <v>165</v>
      </c>
      <c r="O1675" s="222" t="s">
        <v>166</v>
      </c>
      <c r="P1675" s="222" t="s">
        <v>166</v>
      </c>
      <c r="R1675" s="222" t="s">
        <v>165</v>
      </c>
      <c r="S1675" s="222" t="s">
        <v>166</v>
      </c>
      <c r="T1675" s="222" t="s">
        <v>165</v>
      </c>
      <c r="U1675" s="222" t="s">
        <v>165</v>
      </c>
      <c r="V1675" s="222" t="s">
        <v>165</v>
      </c>
      <c r="W1675" s="222" t="s">
        <v>165</v>
      </c>
      <c r="X1675" s="222" t="s">
        <v>165</v>
      </c>
      <c r="AS1675" s="222" t="s">
        <v>3454</v>
      </c>
      <c r="AT1675" s="222">
        <v>425299</v>
      </c>
    </row>
    <row r="1676" spans="1:46">
      <c r="A1676" s="222">
        <v>425302</v>
      </c>
      <c r="B1676" s="222" t="s">
        <v>470</v>
      </c>
      <c r="E1676" s="222" t="s">
        <v>164</v>
      </c>
      <c r="O1676" s="222" t="s">
        <v>166</v>
      </c>
      <c r="T1676" s="222" t="s">
        <v>165</v>
      </c>
      <c r="U1676" s="222" t="s">
        <v>165</v>
      </c>
      <c r="V1676" s="222" t="s">
        <v>165</v>
      </c>
      <c r="W1676" s="222" t="s">
        <v>165</v>
      </c>
      <c r="X1676" s="222" t="s">
        <v>165</v>
      </c>
      <c r="AS1676" s="222" t="s">
        <v>3454</v>
      </c>
      <c r="AT1676" s="222">
        <v>425302</v>
      </c>
    </row>
    <row r="1677" spans="1:46">
      <c r="A1677" s="222">
        <v>425312</v>
      </c>
      <c r="B1677" s="222" t="s">
        <v>470</v>
      </c>
      <c r="E1677" s="222" t="s">
        <v>166</v>
      </c>
      <c r="F1677" s="222" t="s">
        <v>164</v>
      </c>
      <c r="K1677" s="222" t="s">
        <v>164</v>
      </c>
      <c r="L1677" s="222" t="s">
        <v>165</v>
      </c>
      <c r="Q1677" s="222" t="s">
        <v>165</v>
      </c>
      <c r="R1677" s="222" t="s">
        <v>165</v>
      </c>
      <c r="T1677" s="222" t="s">
        <v>165</v>
      </c>
      <c r="U1677" s="222" t="s">
        <v>165</v>
      </c>
      <c r="V1677" s="222" t="s">
        <v>165</v>
      </c>
      <c r="W1677" s="222" t="s">
        <v>165</v>
      </c>
      <c r="AS1677" s="222" t="s">
        <v>3454</v>
      </c>
      <c r="AT1677" s="222">
        <v>425312</v>
      </c>
    </row>
    <row r="1678" spans="1:46">
      <c r="A1678" s="222">
        <v>425314</v>
      </c>
      <c r="B1678" s="222" t="s">
        <v>470</v>
      </c>
      <c r="F1678" s="222" t="s">
        <v>164</v>
      </c>
      <c r="G1678" s="222" t="s">
        <v>165</v>
      </c>
      <c r="J1678" s="222" t="s">
        <v>165</v>
      </c>
      <c r="M1678" s="222" t="s">
        <v>166</v>
      </c>
      <c r="N1678" s="222" t="s">
        <v>165</v>
      </c>
      <c r="O1678" s="222" t="s">
        <v>166</v>
      </c>
      <c r="P1678" s="222" t="s">
        <v>165</v>
      </c>
      <c r="Q1678" s="222" t="s">
        <v>165</v>
      </c>
      <c r="R1678" s="222" t="s">
        <v>165</v>
      </c>
      <c r="S1678" s="222" t="s">
        <v>166</v>
      </c>
      <c r="T1678" s="222" t="s">
        <v>165</v>
      </c>
      <c r="U1678" s="222" t="s">
        <v>165</v>
      </c>
      <c r="V1678" s="222" t="s">
        <v>165</v>
      </c>
      <c r="W1678" s="222" t="s">
        <v>165</v>
      </c>
      <c r="X1678" s="222" t="s">
        <v>165</v>
      </c>
      <c r="AS1678" s="222" t="s">
        <v>3454</v>
      </c>
      <c r="AT1678" s="222">
        <v>425314</v>
      </c>
    </row>
    <row r="1679" spans="1:46">
      <c r="A1679" s="222">
        <v>425315</v>
      </c>
      <c r="B1679" s="222" t="s">
        <v>361</v>
      </c>
      <c r="D1679" s="222" t="s">
        <v>164</v>
      </c>
      <c r="K1679" s="222" t="s">
        <v>164</v>
      </c>
      <c r="L1679" s="222" t="s">
        <v>165</v>
      </c>
      <c r="M1679" s="222" t="s">
        <v>165</v>
      </c>
      <c r="N1679" s="222" t="s">
        <v>165</v>
      </c>
      <c r="O1679" s="222" t="s">
        <v>165</v>
      </c>
      <c r="P1679" s="222" t="s">
        <v>165</v>
      </c>
      <c r="Q1679" s="222" t="s">
        <v>165</v>
      </c>
      <c r="R1679" s="222" t="s">
        <v>165</v>
      </c>
      <c r="S1679" s="222" t="s">
        <v>165</v>
      </c>
      <c r="AS1679" s="222" t="s">
        <v>3454</v>
      </c>
      <c r="AT1679" s="222">
        <v>425315</v>
      </c>
    </row>
    <row r="1680" spans="1:46">
      <c r="A1680" s="222">
        <v>425316</v>
      </c>
      <c r="B1680" s="222" t="s">
        <v>470</v>
      </c>
      <c r="E1680" s="222" t="s">
        <v>164</v>
      </c>
      <c r="K1680" s="222" t="s">
        <v>165</v>
      </c>
      <c r="L1680" s="222" t="s">
        <v>164</v>
      </c>
      <c r="M1680" s="222" t="s">
        <v>165</v>
      </c>
      <c r="N1680" s="222" t="s">
        <v>166</v>
      </c>
      <c r="O1680" s="222" t="s">
        <v>166</v>
      </c>
      <c r="T1680" s="222" t="s">
        <v>165</v>
      </c>
      <c r="U1680" s="222" t="s">
        <v>165</v>
      </c>
      <c r="V1680" s="222" t="s">
        <v>165</v>
      </c>
      <c r="W1680" s="222" t="s">
        <v>165</v>
      </c>
      <c r="X1680" s="222" t="s">
        <v>165</v>
      </c>
      <c r="AS1680" s="222" t="s">
        <v>3454</v>
      </c>
      <c r="AT1680" s="222">
        <v>425316</v>
      </c>
    </row>
    <row r="1681" spans="1:46">
      <c r="A1681" s="222">
        <v>425320</v>
      </c>
      <c r="B1681" s="222" t="s">
        <v>361</v>
      </c>
      <c r="E1681" s="222" t="s">
        <v>164</v>
      </c>
      <c r="G1681" s="222" t="s">
        <v>164</v>
      </c>
      <c r="K1681" s="222" t="s">
        <v>164</v>
      </c>
      <c r="L1681" s="222" t="s">
        <v>164</v>
      </c>
      <c r="N1681" s="222" t="s">
        <v>165</v>
      </c>
      <c r="O1681" s="222" t="s">
        <v>165</v>
      </c>
      <c r="P1681" s="222" t="s">
        <v>165</v>
      </c>
      <c r="Q1681" s="222" t="s">
        <v>165</v>
      </c>
      <c r="R1681" s="222" t="s">
        <v>165</v>
      </c>
      <c r="S1681" s="222" t="s">
        <v>165</v>
      </c>
      <c r="AS1681" s="222" t="s">
        <v>3454</v>
      </c>
      <c r="AT1681" s="222">
        <v>425320</v>
      </c>
    </row>
    <row r="1682" spans="1:46">
      <c r="A1682" s="222">
        <v>425321</v>
      </c>
      <c r="B1682" s="222" t="s">
        <v>361</v>
      </c>
      <c r="I1682" s="222" t="s">
        <v>166</v>
      </c>
      <c r="N1682" s="222" t="s">
        <v>165</v>
      </c>
      <c r="O1682" s="222" t="s">
        <v>165</v>
      </c>
      <c r="P1682" s="222" t="s">
        <v>165</v>
      </c>
      <c r="Q1682" s="222" t="s">
        <v>165</v>
      </c>
      <c r="R1682" s="222" t="s">
        <v>165</v>
      </c>
      <c r="S1682" s="222" t="s">
        <v>165</v>
      </c>
      <c r="AS1682" s="222" t="s">
        <v>3454</v>
      </c>
      <c r="AT1682" s="222">
        <v>425321</v>
      </c>
    </row>
    <row r="1683" spans="1:46">
      <c r="A1683" s="222">
        <v>425322</v>
      </c>
      <c r="B1683" s="222" t="s">
        <v>470</v>
      </c>
      <c r="K1683" s="222" t="s">
        <v>164</v>
      </c>
      <c r="L1683" s="222" t="s">
        <v>166</v>
      </c>
      <c r="P1683" s="222" t="s">
        <v>166</v>
      </c>
      <c r="R1683" s="222" t="s">
        <v>165</v>
      </c>
      <c r="U1683" s="222" t="s">
        <v>165</v>
      </c>
      <c r="V1683" s="222" t="s">
        <v>165</v>
      </c>
      <c r="W1683" s="222" t="s">
        <v>165</v>
      </c>
      <c r="X1683" s="222" t="s">
        <v>165</v>
      </c>
      <c r="AS1683" s="222" t="s">
        <v>3454</v>
      </c>
      <c r="AT1683" s="222">
        <v>425322</v>
      </c>
    </row>
    <row r="1684" spans="1:46">
      <c r="A1684" s="222">
        <v>425324</v>
      </c>
      <c r="B1684" s="222" t="s">
        <v>470</v>
      </c>
      <c r="H1684" s="222" t="s">
        <v>164</v>
      </c>
      <c r="K1684" s="222" t="s">
        <v>164</v>
      </c>
      <c r="L1684" s="222" t="s">
        <v>166</v>
      </c>
      <c r="O1684" s="222" t="s">
        <v>166</v>
      </c>
      <c r="P1684" s="222" t="s">
        <v>165</v>
      </c>
      <c r="R1684" s="222" t="s">
        <v>165</v>
      </c>
      <c r="T1684" s="222" t="s">
        <v>165</v>
      </c>
      <c r="U1684" s="222" t="s">
        <v>165</v>
      </c>
      <c r="V1684" s="222" t="s">
        <v>165</v>
      </c>
      <c r="W1684" s="222" t="s">
        <v>165</v>
      </c>
      <c r="X1684" s="222" t="s">
        <v>165</v>
      </c>
      <c r="AS1684" s="222" t="s">
        <v>3454</v>
      </c>
      <c r="AT1684" s="222">
        <v>425324</v>
      </c>
    </row>
    <row r="1685" spans="1:46">
      <c r="A1685" s="222">
        <v>425325</v>
      </c>
      <c r="B1685" s="222" t="s">
        <v>470</v>
      </c>
      <c r="L1685" s="222" t="s">
        <v>165</v>
      </c>
      <c r="P1685" s="222" t="s">
        <v>165</v>
      </c>
      <c r="Q1685" s="222" t="s">
        <v>165</v>
      </c>
      <c r="R1685" s="222" t="s">
        <v>165</v>
      </c>
      <c r="S1685" s="222" t="s">
        <v>165</v>
      </c>
      <c r="T1685" s="222" t="s">
        <v>165</v>
      </c>
      <c r="U1685" s="222" t="s">
        <v>165</v>
      </c>
      <c r="V1685" s="222" t="s">
        <v>165</v>
      </c>
      <c r="W1685" s="222" t="s">
        <v>165</v>
      </c>
      <c r="X1685" s="222" t="s">
        <v>165</v>
      </c>
      <c r="AS1685" s="222" t="s">
        <v>3454</v>
      </c>
      <c r="AT1685" s="222">
        <v>425325</v>
      </c>
    </row>
    <row r="1686" spans="1:46">
      <c r="A1686" s="222">
        <v>425338</v>
      </c>
      <c r="B1686" s="222" t="s">
        <v>361</v>
      </c>
      <c r="D1686" s="222" t="s">
        <v>165</v>
      </c>
      <c r="J1686" s="222" t="s">
        <v>165</v>
      </c>
      <c r="K1686" s="222" t="s">
        <v>164</v>
      </c>
      <c r="L1686" s="222" t="s">
        <v>165</v>
      </c>
      <c r="O1686" s="222" t="s">
        <v>165</v>
      </c>
      <c r="R1686" s="222" t="s">
        <v>165</v>
      </c>
      <c r="AS1686" s="222" t="s">
        <v>3454</v>
      </c>
      <c r="AT1686" s="222">
        <v>425338</v>
      </c>
    </row>
    <row r="1687" spans="1:46">
      <c r="A1687" s="222">
        <v>425344</v>
      </c>
      <c r="B1687" s="222" t="s">
        <v>470</v>
      </c>
      <c r="I1687" s="222" t="s">
        <v>164</v>
      </c>
      <c r="K1687" s="222" t="s">
        <v>164</v>
      </c>
      <c r="L1687" s="222" t="s">
        <v>165</v>
      </c>
      <c r="O1687" s="222" t="s">
        <v>166</v>
      </c>
      <c r="R1687" s="222" t="s">
        <v>166</v>
      </c>
      <c r="T1687" s="222" t="s">
        <v>165</v>
      </c>
      <c r="U1687" s="222" t="s">
        <v>165</v>
      </c>
      <c r="V1687" s="222" t="s">
        <v>165</v>
      </c>
      <c r="W1687" s="222" t="s">
        <v>165</v>
      </c>
      <c r="AS1687" s="222" t="s">
        <v>3454</v>
      </c>
      <c r="AT1687" s="222">
        <v>425344</v>
      </c>
    </row>
    <row r="1688" spans="1:46">
      <c r="A1688" s="222">
        <v>425346</v>
      </c>
      <c r="B1688" s="222" t="s">
        <v>470</v>
      </c>
      <c r="I1688" s="222" t="s">
        <v>164</v>
      </c>
      <c r="N1688" s="222" t="s">
        <v>165</v>
      </c>
      <c r="O1688" s="222" t="s">
        <v>164</v>
      </c>
      <c r="P1688" s="222" t="s">
        <v>166</v>
      </c>
      <c r="R1688" s="222" t="s">
        <v>165</v>
      </c>
      <c r="T1688" s="222" t="s">
        <v>165</v>
      </c>
      <c r="X1688" s="222" t="s">
        <v>166</v>
      </c>
      <c r="AS1688" s="222" t="s">
        <v>3454</v>
      </c>
      <c r="AT1688" s="222">
        <v>425346</v>
      </c>
    </row>
    <row r="1689" spans="1:46">
      <c r="A1689" s="222">
        <v>425348</v>
      </c>
      <c r="B1689" s="222" t="s">
        <v>470</v>
      </c>
      <c r="E1689" s="222" t="s">
        <v>164</v>
      </c>
      <c r="K1689" s="222" t="s">
        <v>164</v>
      </c>
      <c r="R1689" s="222" t="s">
        <v>165</v>
      </c>
      <c r="U1689" s="222" t="s">
        <v>165</v>
      </c>
      <c r="V1689" s="222" t="s">
        <v>165</v>
      </c>
      <c r="W1689" s="222" t="s">
        <v>165</v>
      </c>
      <c r="AS1689" s="222" t="s">
        <v>3454</v>
      </c>
      <c r="AT1689" s="222">
        <v>425348</v>
      </c>
    </row>
    <row r="1690" spans="1:46">
      <c r="A1690" s="222">
        <v>425350</v>
      </c>
      <c r="B1690" s="222" t="s">
        <v>361</v>
      </c>
      <c r="E1690" s="222" t="s">
        <v>164</v>
      </c>
      <c r="H1690" s="222" t="s">
        <v>164</v>
      </c>
      <c r="K1690" s="222" t="s">
        <v>164</v>
      </c>
      <c r="L1690" s="222" t="s">
        <v>166</v>
      </c>
      <c r="N1690" s="222" t="s">
        <v>165</v>
      </c>
      <c r="O1690" s="222" t="s">
        <v>165</v>
      </c>
      <c r="P1690" s="222" t="s">
        <v>165</v>
      </c>
      <c r="Q1690" s="222" t="s">
        <v>165</v>
      </c>
      <c r="R1690" s="222" t="s">
        <v>165</v>
      </c>
      <c r="S1690" s="222" t="s">
        <v>165</v>
      </c>
      <c r="AS1690" s="222" t="s">
        <v>3454</v>
      </c>
      <c r="AT1690" s="222">
        <v>425350</v>
      </c>
    </row>
    <row r="1691" spans="1:46">
      <c r="A1691" s="222">
        <v>425353</v>
      </c>
      <c r="B1691" s="222" t="s">
        <v>470</v>
      </c>
      <c r="C1691" s="222" t="s">
        <v>164</v>
      </c>
      <c r="E1691" s="222" t="s">
        <v>164</v>
      </c>
      <c r="I1691" s="222" t="s">
        <v>166</v>
      </c>
      <c r="K1691" s="222" t="s">
        <v>166</v>
      </c>
      <c r="N1691" s="222" t="s">
        <v>166</v>
      </c>
      <c r="P1691" s="222" t="s">
        <v>166</v>
      </c>
      <c r="Q1691" s="222" t="s">
        <v>166</v>
      </c>
      <c r="T1691" s="222" t="s">
        <v>165</v>
      </c>
      <c r="U1691" s="222" t="s">
        <v>165</v>
      </c>
      <c r="V1691" s="222" t="s">
        <v>165</v>
      </c>
      <c r="W1691" s="222" t="s">
        <v>165</v>
      </c>
      <c r="X1691" s="222" t="s">
        <v>165</v>
      </c>
      <c r="AS1691" s="222" t="s">
        <v>3454</v>
      </c>
      <c r="AT1691" s="222">
        <v>425353</v>
      </c>
    </row>
    <row r="1692" spans="1:46">
      <c r="A1692" s="222">
        <v>425356</v>
      </c>
      <c r="B1692" s="222" t="s">
        <v>470</v>
      </c>
      <c r="F1692" s="222" t="s">
        <v>164</v>
      </c>
      <c r="J1692" s="222" t="s">
        <v>164</v>
      </c>
      <c r="L1692" s="222" t="s">
        <v>165</v>
      </c>
      <c r="M1692" s="222" t="s">
        <v>165</v>
      </c>
      <c r="O1692" s="222" t="s">
        <v>166</v>
      </c>
      <c r="P1692" s="222" t="s">
        <v>165</v>
      </c>
      <c r="R1692" s="222" t="s">
        <v>165</v>
      </c>
      <c r="U1692" s="222" t="s">
        <v>165</v>
      </c>
      <c r="V1692" s="222" t="s">
        <v>165</v>
      </c>
      <c r="W1692" s="222" t="s">
        <v>165</v>
      </c>
      <c r="X1692" s="222" t="s">
        <v>165</v>
      </c>
      <c r="AS1692" s="222" t="s">
        <v>3454</v>
      </c>
      <c r="AT1692" s="222">
        <v>425356</v>
      </c>
    </row>
    <row r="1693" spans="1:46">
      <c r="A1693" s="222">
        <v>425360</v>
      </c>
      <c r="B1693" s="222" t="s">
        <v>470</v>
      </c>
      <c r="I1693" s="222" t="s">
        <v>166</v>
      </c>
      <c r="K1693" s="222" t="s">
        <v>164</v>
      </c>
      <c r="L1693" s="222" t="s">
        <v>165</v>
      </c>
      <c r="N1693" s="222" t="s">
        <v>166</v>
      </c>
      <c r="O1693" s="222" t="s">
        <v>166</v>
      </c>
      <c r="P1693" s="222" t="s">
        <v>166</v>
      </c>
      <c r="Q1693" s="222" t="s">
        <v>165</v>
      </c>
      <c r="R1693" s="222" t="s">
        <v>165</v>
      </c>
      <c r="S1693" s="222" t="s">
        <v>165</v>
      </c>
      <c r="T1693" s="222" t="s">
        <v>165</v>
      </c>
      <c r="U1693" s="222" t="s">
        <v>165</v>
      </c>
      <c r="V1693" s="222" t="s">
        <v>165</v>
      </c>
      <c r="W1693" s="222" t="s">
        <v>165</v>
      </c>
      <c r="X1693" s="222" t="s">
        <v>165</v>
      </c>
      <c r="AS1693" s="222" t="s">
        <v>3454</v>
      </c>
      <c r="AT1693" s="222">
        <v>425360</v>
      </c>
    </row>
    <row r="1694" spans="1:46">
      <c r="A1694" s="222">
        <v>425362</v>
      </c>
      <c r="B1694" s="222" t="s">
        <v>470</v>
      </c>
      <c r="J1694" s="222" t="s">
        <v>164</v>
      </c>
      <c r="L1694" s="222" t="s">
        <v>166</v>
      </c>
      <c r="U1694" s="222" t="s">
        <v>165</v>
      </c>
      <c r="V1694" s="222" t="s">
        <v>165</v>
      </c>
      <c r="W1694" s="222" t="s">
        <v>165</v>
      </c>
      <c r="X1694" s="222" t="s">
        <v>165</v>
      </c>
      <c r="AS1694" s="222" t="s">
        <v>3454</v>
      </c>
      <c r="AT1694" s="222">
        <v>425362</v>
      </c>
    </row>
    <row r="1695" spans="1:46">
      <c r="A1695" s="222">
        <v>425366</v>
      </c>
      <c r="B1695" s="222" t="s">
        <v>470</v>
      </c>
      <c r="T1695" s="222" t="s">
        <v>165</v>
      </c>
      <c r="U1695" s="222" t="s">
        <v>165</v>
      </c>
      <c r="V1695" s="222" t="s">
        <v>165</v>
      </c>
      <c r="W1695" s="222" t="s">
        <v>165</v>
      </c>
      <c r="X1695" s="222" t="s">
        <v>165</v>
      </c>
      <c r="AS1695" s="222" t="s">
        <v>3454</v>
      </c>
      <c r="AT1695" s="222">
        <v>425366</v>
      </c>
    </row>
    <row r="1696" spans="1:46">
      <c r="A1696" s="222">
        <v>425367</v>
      </c>
      <c r="B1696" s="222" t="s">
        <v>470</v>
      </c>
      <c r="J1696" s="222" t="s">
        <v>164</v>
      </c>
      <c r="O1696" s="222" t="s">
        <v>165</v>
      </c>
      <c r="P1696" s="222" t="s">
        <v>166</v>
      </c>
      <c r="R1696" s="222" t="s">
        <v>165</v>
      </c>
      <c r="U1696" s="222" t="s">
        <v>165</v>
      </c>
      <c r="V1696" s="222" t="s">
        <v>165</v>
      </c>
      <c r="W1696" s="222" t="s">
        <v>165</v>
      </c>
      <c r="X1696" s="222" t="s">
        <v>165</v>
      </c>
      <c r="AS1696" s="222" t="s">
        <v>3454</v>
      </c>
      <c r="AT1696" s="222">
        <v>425367</v>
      </c>
    </row>
    <row r="1697" spans="1:46">
      <c r="A1697" s="222">
        <v>425369</v>
      </c>
      <c r="B1697" s="222" t="s">
        <v>470</v>
      </c>
      <c r="I1697" s="222" t="s">
        <v>164</v>
      </c>
      <c r="J1697" s="222" t="s">
        <v>164</v>
      </c>
      <c r="K1697" s="222" t="s">
        <v>164</v>
      </c>
      <c r="N1697" s="222" t="s">
        <v>166</v>
      </c>
      <c r="S1697" s="222" t="s">
        <v>166</v>
      </c>
      <c r="T1697" s="222" t="s">
        <v>165</v>
      </c>
      <c r="U1697" s="222" t="s">
        <v>165</v>
      </c>
      <c r="V1697" s="222" t="s">
        <v>165</v>
      </c>
      <c r="W1697" s="222" t="s">
        <v>165</v>
      </c>
      <c r="X1697" s="222" t="s">
        <v>165</v>
      </c>
      <c r="AS1697" s="222" t="s">
        <v>3454</v>
      </c>
      <c r="AT1697" s="222">
        <v>425369</v>
      </c>
    </row>
    <row r="1698" spans="1:46">
      <c r="A1698" s="222">
        <v>425371</v>
      </c>
      <c r="B1698" s="222" t="s">
        <v>470</v>
      </c>
      <c r="D1698" s="222" t="s">
        <v>166</v>
      </c>
      <c r="K1698" s="222" t="s">
        <v>164</v>
      </c>
      <c r="L1698" s="222" t="s">
        <v>165</v>
      </c>
      <c r="N1698" s="222" t="s">
        <v>166</v>
      </c>
      <c r="P1698" s="222" t="s">
        <v>166</v>
      </c>
      <c r="Q1698" s="222" t="s">
        <v>165</v>
      </c>
      <c r="R1698" s="222" t="s">
        <v>165</v>
      </c>
      <c r="T1698" s="222" t="s">
        <v>165</v>
      </c>
      <c r="U1698" s="222" t="s">
        <v>165</v>
      </c>
      <c r="V1698" s="222" t="s">
        <v>165</v>
      </c>
      <c r="W1698" s="222" t="s">
        <v>165</v>
      </c>
      <c r="X1698" s="222" t="s">
        <v>165</v>
      </c>
      <c r="AS1698" s="222" t="s">
        <v>3453</v>
      </c>
      <c r="AT1698" s="222">
        <v>425371</v>
      </c>
    </row>
    <row r="1699" spans="1:46">
      <c r="A1699" s="222">
        <v>425372</v>
      </c>
      <c r="B1699" s="222" t="s">
        <v>470</v>
      </c>
      <c r="H1699" s="222" t="s">
        <v>166</v>
      </c>
      <c r="J1699" s="222" t="s">
        <v>164</v>
      </c>
      <c r="L1699" s="222" t="s">
        <v>165</v>
      </c>
      <c r="R1699" s="222" t="s">
        <v>165</v>
      </c>
      <c r="S1699" s="222" t="s">
        <v>165</v>
      </c>
      <c r="T1699" s="222" t="s">
        <v>165</v>
      </c>
      <c r="U1699" s="222" t="s">
        <v>165</v>
      </c>
      <c r="V1699" s="222" t="s">
        <v>165</v>
      </c>
      <c r="W1699" s="222" t="s">
        <v>165</v>
      </c>
      <c r="X1699" s="222" t="s">
        <v>165</v>
      </c>
      <c r="AS1699" s="222" t="s">
        <v>3454</v>
      </c>
      <c r="AT1699" s="222">
        <v>425372</v>
      </c>
    </row>
    <row r="1700" spans="1:46">
      <c r="A1700" s="222">
        <v>425373</v>
      </c>
      <c r="B1700" s="222" t="s">
        <v>361</v>
      </c>
      <c r="E1700" s="222" t="s">
        <v>166</v>
      </c>
      <c r="H1700" s="222" t="s">
        <v>165</v>
      </c>
      <c r="K1700" s="222" t="s">
        <v>165</v>
      </c>
      <c r="L1700" s="222" t="s">
        <v>165</v>
      </c>
      <c r="N1700" s="222" t="s">
        <v>165</v>
      </c>
      <c r="O1700" s="222" t="s">
        <v>165</v>
      </c>
      <c r="P1700" s="222" t="s">
        <v>165</v>
      </c>
      <c r="Q1700" s="222" t="s">
        <v>165</v>
      </c>
      <c r="R1700" s="222" t="s">
        <v>165</v>
      </c>
      <c r="S1700" s="222" t="s">
        <v>165</v>
      </c>
      <c r="AS1700" s="222" t="s">
        <v>3454</v>
      </c>
      <c r="AT1700" s="222">
        <v>425373</v>
      </c>
    </row>
    <row r="1701" spans="1:46">
      <c r="A1701" s="222">
        <v>425374</v>
      </c>
      <c r="B1701" s="222" t="s">
        <v>361</v>
      </c>
      <c r="D1701" s="222" t="s">
        <v>166</v>
      </c>
      <c r="N1701" s="222" t="s">
        <v>165</v>
      </c>
      <c r="O1701" s="222" t="s">
        <v>165</v>
      </c>
      <c r="P1701" s="222" t="s">
        <v>165</v>
      </c>
      <c r="Q1701" s="222" t="s">
        <v>165</v>
      </c>
      <c r="R1701" s="222" t="s">
        <v>165</v>
      </c>
      <c r="S1701" s="222" t="s">
        <v>165</v>
      </c>
      <c r="AS1701" s="222" t="s">
        <v>3454</v>
      </c>
      <c r="AT1701" s="222">
        <v>425374</v>
      </c>
    </row>
    <row r="1702" spans="1:46">
      <c r="A1702" s="222">
        <v>425375</v>
      </c>
      <c r="B1702" s="222" t="s">
        <v>470</v>
      </c>
      <c r="D1702" s="222" t="s">
        <v>164</v>
      </c>
      <c r="F1702" s="222" t="s">
        <v>164</v>
      </c>
      <c r="J1702" s="222" t="s">
        <v>164</v>
      </c>
      <c r="K1702" s="222" t="s">
        <v>164</v>
      </c>
      <c r="N1702" s="222" t="s">
        <v>165</v>
      </c>
      <c r="O1702" s="222" t="s">
        <v>165</v>
      </c>
      <c r="R1702" s="222" t="s">
        <v>165</v>
      </c>
      <c r="T1702" s="222" t="s">
        <v>165</v>
      </c>
      <c r="U1702" s="222" t="s">
        <v>165</v>
      </c>
      <c r="V1702" s="222" t="s">
        <v>165</v>
      </c>
      <c r="W1702" s="222" t="s">
        <v>165</v>
      </c>
      <c r="X1702" s="222" t="s">
        <v>166</v>
      </c>
      <c r="AS1702" s="222" t="s">
        <v>3454</v>
      </c>
      <c r="AT1702" s="222">
        <v>425375</v>
      </c>
    </row>
    <row r="1703" spans="1:46">
      <c r="A1703" s="222">
        <v>425377</v>
      </c>
      <c r="B1703" s="222" t="s">
        <v>361</v>
      </c>
      <c r="E1703" s="222" t="s">
        <v>164</v>
      </c>
      <c r="H1703" s="222" t="s">
        <v>164</v>
      </c>
      <c r="K1703" s="222" t="s">
        <v>164</v>
      </c>
      <c r="N1703" s="222" t="s">
        <v>165</v>
      </c>
      <c r="O1703" s="222" t="s">
        <v>165</v>
      </c>
      <c r="P1703" s="222" t="s">
        <v>165</v>
      </c>
      <c r="Q1703" s="222" t="s">
        <v>165</v>
      </c>
      <c r="R1703" s="222" t="s">
        <v>165</v>
      </c>
      <c r="S1703" s="222" t="s">
        <v>165</v>
      </c>
      <c r="AS1703" s="222" t="s">
        <v>3454</v>
      </c>
      <c r="AT1703" s="222">
        <v>425377</v>
      </c>
    </row>
    <row r="1704" spans="1:46">
      <c r="A1704" s="222">
        <v>425383</v>
      </c>
      <c r="B1704" s="222" t="s">
        <v>470</v>
      </c>
      <c r="T1704" s="222" t="s">
        <v>165</v>
      </c>
      <c r="U1704" s="222" t="s">
        <v>165</v>
      </c>
      <c r="V1704" s="222" t="s">
        <v>165</v>
      </c>
      <c r="W1704" s="222" t="s">
        <v>165</v>
      </c>
      <c r="X1704" s="222" t="s">
        <v>165</v>
      </c>
      <c r="AS1704" s="222" t="s">
        <v>3454</v>
      </c>
      <c r="AT1704" s="222">
        <v>425383</v>
      </c>
    </row>
    <row r="1705" spans="1:46">
      <c r="A1705" s="222">
        <v>425385</v>
      </c>
      <c r="B1705" s="222" t="s">
        <v>470</v>
      </c>
      <c r="K1705" s="222" t="s">
        <v>166</v>
      </c>
      <c r="Q1705" s="222" t="s">
        <v>165</v>
      </c>
      <c r="R1705" s="222" t="s">
        <v>166</v>
      </c>
      <c r="T1705" s="222" t="s">
        <v>165</v>
      </c>
      <c r="U1705" s="222" t="s">
        <v>165</v>
      </c>
      <c r="V1705" s="222" t="s">
        <v>165</v>
      </c>
      <c r="W1705" s="222" t="s">
        <v>165</v>
      </c>
      <c r="X1705" s="222" t="s">
        <v>165</v>
      </c>
      <c r="AS1705" s="222" t="s">
        <v>3454</v>
      </c>
      <c r="AT1705" s="222">
        <v>425385</v>
      </c>
    </row>
    <row r="1706" spans="1:46">
      <c r="A1706" s="222">
        <v>425386</v>
      </c>
      <c r="B1706" s="222" t="s">
        <v>361</v>
      </c>
      <c r="K1706" s="222" t="s">
        <v>164</v>
      </c>
      <c r="L1706" s="222" t="s">
        <v>166</v>
      </c>
      <c r="M1706" s="222" t="s">
        <v>166</v>
      </c>
      <c r="O1706" s="222" t="s">
        <v>165</v>
      </c>
      <c r="P1706" s="222" t="s">
        <v>165</v>
      </c>
      <c r="R1706" s="222" t="s">
        <v>165</v>
      </c>
      <c r="AS1706" s="222" t="s">
        <v>3454</v>
      </c>
      <c r="AT1706" s="222">
        <v>425386</v>
      </c>
    </row>
    <row r="1707" spans="1:46">
      <c r="A1707" s="222">
        <v>425387</v>
      </c>
      <c r="B1707" s="222" t="s">
        <v>361</v>
      </c>
      <c r="D1707" s="222" t="s">
        <v>164</v>
      </c>
      <c r="E1707" s="222" t="s">
        <v>164</v>
      </c>
      <c r="K1707" s="222" t="s">
        <v>166</v>
      </c>
      <c r="N1707" s="222" t="s">
        <v>165</v>
      </c>
      <c r="O1707" s="222" t="s">
        <v>165</v>
      </c>
      <c r="P1707" s="222" t="s">
        <v>165</v>
      </c>
      <c r="Q1707" s="222" t="s">
        <v>165</v>
      </c>
      <c r="R1707" s="222" t="s">
        <v>165</v>
      </c>
      <c r="S1707" s="222" t="s">
        <v>165</v>
      </c>
      <c r="AS1707" s="222" t="s">
        <v>3454</v>
      </c>
      <c r="AT1707" s="222">
        <v>425387</v>
      </c>
    </row>
    <row r="1708" spans="1:46">
      <c r="A1708" s="222">
        <v>425392</v>
      </c>
      <c r="B1708" s="222" t="s">
        <v>470</v>
      </c>
      <c r="J1708" s="222" t="s">
        <v>165</v>
      </c>
      <c r="K1708" s="222" t="s">
        <v>166</v>
      </c>
      <c r="R1708" s="222" t="s">
        <v>165</v>
      </c>
      <c r="T1708" s="222" t="s">
        <v>165</v>
      </c>
      <c r="U1708" s="222" t="s">
        <v>165</v>
      </c>
      <c r="V1708" s="222" t="s">
        <v>165</v>
      </c>
      <c r="W1708" s="222" t="s">
        <v>165</v>
      </c>
      <c r="X1708" s="222" t="s">
        <v>165</v>
      </c>
      <c r="AS1708" s="222" t="s">
        <v>3454</v>
      </c>
      <c r="AT1708" s="222">
        <v>425392</v>
      </c>
    </row>
    <row r="1709" spans="1:46">
      <c r="A1709" s="222">
        <v>425393</v>
      </c>
      <c r="B1709" s="222" t="s">
        <v>361</v>
      </c>
      <c r="D1709" s="222" t="s">
        <v>164</v>
      </c>
      <c r="H1709" s="222" t="s">
        <v>164</v>
      </c>
      <c r="K1709" s="222" t="s">
        <v>164</v>
      </c>
      <c r="L1709" s="222" t="s">
        <v>166</v>
      </c>
      <c r="N1709" s="222" t="s">
        <v>165</v>
      </c>
      <c r="O1709" s="222" t="s">
        <v>165</v>
      </c>
      <c r="P1709" s="222" t="s">
        <v>165</v>
      </c>
      <c r="Q1709" s="222" t="s">
        <v>165</v>
      </c>
      <c r="R1709" s="222" t="s">
        <v>165</v>
      </c>
      <c r="S1709" s="222" t="s">
        <v>165</v>
      </c>
      <c r="AS1709" s="222" t="s">
        <v>3454</v>
      </c>
      <c r="AT1709" s="222">
        <v>425393</v>
      </c>
    </row>
    <row r="1710" spans="1:46">
      <c r="A1710" s="222">
        <v>425394</v>
      </c>
      <c r="B1710" s="222" t="s">
        <v>470</v>
      </c>
      <c r="K1710" s="222" t="s">
        <v>164</v>
      </c>
      <c r="R1710" s="222" t="s">
        <v>165</v>
      </c>
      <c r="T1710" s="222" t="s">
        <v>165</v>
      </c>
      <c r="U1710" s="222" t="s">
        <v>165</v>
      </c>
      <c r="V1710" s="222" t="s">
        <v>165</v>
      </c>
      <c r="W1710" s="222" t="s">
        <v>165</v>
      </c>
      <c r="X1710" s="222" t="s">
        <v>165</v>
      </c>
      <c r="AS1710" s="222" t="s">
        <v>3454</v>
      </c>
      <c r="AT1710" s="222">
        <v>425394</v>
      </c>
    </row>
    <row r="1711" spans="1:46">
      <c r="A1711" s="222">
        <v>425398</v>
      </c>
      <c r="B1711" s="222" t="s">
        <v>470</v>
      </c>
      <c r="H1711" s="222" t="s">
        <v>164</v>
      </c>
      <c r="L1711" s="222" t="s">
        <v>166</v>
      </c>
      <c r="N1711" s="222" t="s">
        <v>166</v>
      </c>
      <c r="O1711" s="222" t="s">
        <v>166</v>
      </c>
      <c r="S1711" s="222" t="s">
        <v>166</v>
      </c>
      <c r="T1711" s="222" t="s">
        <v>165</v>
      </c>
      <c r="U1711" s="222" t="s">
        <v>165</v>
      </c>
      <c r="V1711" s="222" t="s">
        <v>165</v>
      </c>
      <c r="W1711" s="222" t="s">
        <v>165</v>
      </c>
      <c r="X1711" s="222" t="s">
        <v>165</v>
      </c>
      <c r="AS1711" s="222" t="s">
        <v>3454</v>
      </c>
      <c r="AT1711" s="222">
        <v>425398</v>
      </c>
    </row>
    <row r="1712" spans="1:46">
      <c r="A1712" s="222">
        <v>425400</v>
      </c>
      <c r="B1712" s="222" t="s">
        <v>470</v>
      </c>
      <c r="I1712" s="222" t="s">
        <v>166</v>
      </c>
      <c r="R1712" s="222" t="s">
        <v>165</v>
      </c>
      <c r="S1712" s="222" t="s">
        <v>165</v>
      </c>
      <c r="T1712" s="222" t="s">
        <v>165</v>
      </c>
      <c r="U1712" s="222" t="s">
        <v>165</v>
      </c>
      <c r="V1712" s="222" t="s">
        <v>165</v>
      </c>
      <c r="W1712" s="222" t="s">
        <v>165</v>
      </c>
      <c r="X1712" s="222" t="s">
        <v>165</v>
      </c>
      <c r="AS1712" s="222" t="s">
        <v>3454</v>
      </c>
      <c r="AT1712" s="222">
        <v>425400</v>
      </c>
    </row>
    <row r="1713" spans="1:46">
      <c r="A1713" s="222">
        <v>425402</v>
      </c>
      <c r="B1713" s="222" t="s">
        <v>470</v>
      </c>
      <c r="F1713" s="222" t="s">
        <v>166</v>
      </c>
      <c r="H1713" s="222" t="s">
        <v>166</v>
      </c>
      <c r="L1713" s="222" t="s">
        <v>165</v>
      </c>
      <c r="Q1713" s="222" t="s">
        <v>165</v>
      </c>
      <c r="R1713" s="222" t="s">
        <v>166</v>
      </c>
      <c r="S1713" s="222" t="s">
        <v>165</v>
      </c>
      <c r="T1713" s="222" t="s">
        <v>165</v>
      </c>
      <c r="U1713" s="222" t="s">
        <v>165</v>
      </c>
      <c r="V1713" s="222" t="s">
        <v>165</v>
      </c>
      <c r="W1713" s="222" t="s">
        <v>165</v>
      </c>
      <c r="X1713" s="222" t="s">
        <v>165</v>
      </c>
      <c r="AS1713" s="222" t="s">
        <v>3454</v>
      </c>
      <c r="AT1713" s="222">
        <v>425402</v>
      </c>
    </row>
    <row r="1714" spans="1:46">
      <c r="A1714" s="222">
        <v>425406</v>
      </c>
      <c r="B1714" s="222" t="s">
        <v>470</v>
      </c>
      <c r="N1714" s="222" t="s">
        <v>166</v>
      </c>
      <c r="P1714" s="222" t="s">
        <v>165</v>
      </c>
      <c r="Q1714" s="222" t="s">
        <v>166</v>
      </c>
      <c r="R1714" s="222" t="s">
        <v>165</v>
      </c>
      <c r="T1714" s="222" t="s">
        <v>165</v>
      </c>
      <c r="U1714" s="222" t="s">
        <v>165</v>
      </c>
      <c r="V1714" s="222" t="s">
        <v>165</v>
      </c>
      <c r="W1714" s="222" t="s">
        <v>165</v>
      </c>
      <c r="X1714" s="222" t="s">
        <v>165</v>
      </c>
      <c r="AS1714" s="222" t="s">
        <v>3454</v>
      </c>
      <c r="AT1714" s="222">
        <v>425406</v>
      </c>
    </row>
    <row r="1715" spans="1:46">
      <c r="A1715" s="222">
        <v>425411</v>
      </c>
      <c r="B1715" s="222" t="s">
        <v>361</v>
      </c>
      <c r="E1715" s="222" t="s">
        <v>164</v>
      </c>
      <c r="I1715" s="222" t="s">
        <v>164</v>
      </c>
      <c r="O1715" s="222" t="s">
        <v>165</v>
      </c>
      <c r="R1715" s="222" t="s">
        <v>165</v>
      </c>
      <c r="AS1715" s="222" t="s">
        <v>3454</v>
      </c>
      <c r="AT1715" s="222">
        <v>425411</v>
      </c>
    </row>
    <row r="1716" spans="1:46">
      <c r="A1716" s="222">
        <v>425412</v>
      </c>
      <c r="B1716" s="222" t="s">
        <v>470</v>
      </c>
      <c r="D1716" s="222" t="s">
        <v>166</v>
      </c>
      <c r="F1716" s="222" t="s">
        <v>166</v>
      </c>
      <c r="J1716" s="222" t="s">
        <v>164</v>
      </c>
      <c r="K1716" s="222" t="s">
        <v>166</v>
      </c>
      <c r="N1716" s="222" t="s">
        <v>165</v>
      </c>
      <c r="O1716" s="222" t="s">
        <v>166</v>
      </c>
      <c r="R1716" s="222" t="s">
        <v>165</v>
      </c>
      <c r="T1716" s="222" t="s">
        <v>166</v>
      </c>
      <c r="U1716" s="222" t="s">
        <v>165</v>
      </c>
      <c r="V1716" s="222" t="s">
        <v>165</v>
      </c>
      <c r="W1716" s="222" t="s">
        <v>165</v>
      </c>
      <c r="X1716" s="222" t="s">
        <v>166</v>
      </c>
      <c r="AS1716" s="222" t="s">
        <v>3454</v>
      </c>
      <c r="AT1716" s="222">
        <v>425412</v>
      </c>
    </row>
    <row r="1717" spans="1:46">
      <c r="A1717" s="222">
        <v>425413</v>
      </c>
      <c r="B1717" s="222" t="s">
        <v>470</v>
      </c>
      <c r="E1717" s="222" t="s">
        <v>164</v>
      </c>
      <c r="K1717" s="222" t="s">
        <v>166</v>
      </c>
      <c r="Q1717" s="222" t="s">
        <v>166</v>
      </c>
      <c r="T1717" s="222" t="s">
        <v>165</v>
      </c>
      <c r="U1717" s="222" t="s">
        <v>165</v>
      </c>
      <c r="V1717" s="222" t="s">
        <v>165</v>
      </c>
      <c r="W1717" s="222" t="s">
        <v>165</v>
      </c>
      <c r="X1717" s="222" t="s">
        <v>165</v>
      </c>
      <c r="AS1717" s="222" t="s">
        <v>3454</v>
      </c>
      <c r="AT1717" s="222">
        <v>425413</v>
      </c>
    </row>
    <row r="1718" spans="1:46">
      <c r="A1718" s="222">
        <v>425414</v>
      </c>
      <c r="B1718" s="222" t="s">
        <v>470</v>
      </c>
      <c r="T1718" s="222" t="s">
        <v>165</v>
      </c>
      <c r="U1718" s="222" t="s">
        <v>165</v>
      </c>
      <c r="V1718" s="222" t="s">
        <v>165</v>
      </c>
      <c r="W1718" s="222" t="s">
        <v>165</v>
      </c>
      <c r="X1718" s="222" t="s">
        <v>165</v>
      </c>
      <c r="AS1718" s="222" t="s">
        <v>3454</v>
      </c>
      <c r="AT1718" s="222">
        <v>425414</v>
      </c>
    </row>
    <row r="1719" spans="1:46">
      <c r="A1719" s="222">
        <v>425417</v>
      </c>
      <c r="B1719" s="222" t="s">
        <v>470</v>
      </c>
      <c r="K1719" s="222" t="s">
        <v>164</v>
      </c>
      <c r="N1719" s="222" t="s">
        <v>166</v>
      </c>
      <c r="P1719" s="222" t="s">
        <v>166</v>
      </c>
      <c r="Q1719" s="222" t="s">
        <v>165</v>
      </c>
      <c r="R1719" s="222" t="s">
        <v>165</v>
      </c>
      <c r="T1719" s="222" t="s">
        <v>165</v>
      </c>
      <c r="U1719" s="222" t="s">
        <v>165</v>
      </c>
      <c r="V1719" s="222" t="s">
        <v>165</v>
      </c>
      <c r="W1719" s="222" t="s">
        <v>165</v>
      </c>
      <c r="X1719" s="222" t="s">
        <v>165</v>
      </c>
      <c r="AS1719" s="222" t="s">
        <v>3453</v>
      </c>
      <c r="AT1719" s="222">
        <v>425417</v>
      </c>
    </row>
    <row r="1720" spans="1:46">
      <c r="A1720" s="222">
        <v>425424</v>
      </c>
      <c r="B1720" s="222" t="s">
        <v>470</v>
      </c>
      <c r="K1720" s="222" t="s">
        <v>164</v>
      </c>
      <c r="L1720" s="222" t="s">
        <v>164</v>
      </c>
      <c r="O1720" s="222" t="s">
        <v>166</v>
      </c>
      <c r="P1720" s="222" t="s">
        <v>166</v>
      </c>
      <c r="R1720" s="222" t="s">
        <v>165</v>
      </c>
      <c r="U1720" s="222" t="s">
        <v>165</v>
      </c>
      <c r="V1720" s="222" t="s">
        <v>165</v>
      </c>
      <c r="AS1720" s="222" t="s">
        <v>3454</v>
      </c>
      <c r="AT1720" s="222">
        <v>425424</v>
      </c>
    </row>
    <row r="1721" spans="1:46">
      <c r="A1721" s="222">
        <v>425427</v>
      </c>
      <c r="B1721" s="222" t="s">
        <v>470</v>
      </c>
      <c r="J1721" s="222" t="s">
        <v>164</v>
      </c>
      <c r="K1721" s="222" t="s">
        <v>164</v>
      </c>
      <c r="L1721" s="222" t="s">
        <v>166</v>
      </c>
      <c r="M1721" s="222" t="s">
        <v>165</v>
      </c>
      <c r="O1721" s="222" t="s">
        <v>165</v>
      </c>
      <c r="R1721" s="222" t="s">
        <v>165</v>
      </c>
      <c r="T1721" s="222" t="s">
        <v>165</v>
      </c>
      <c r="U1721" s="222" t="s">
        <v>165</v>
      </c>
      <c r="V1721" s="222" t="s">
        <v>165</v>
      </c>
      <c r="W1721" s="222" t="s">
        <v>165</v>
      </c>
      <c r="AS1721" s="222" t="s">
        <v>3454</v>
      </c>
      <c r="AT1721" s="222">
        <v>425427</v>
      </c>
    </row>
    <row r="1722" spans="1:46">
      <c r="A1722" s="222">
        <v>425430</v>
      </c>
      <c r="B1722" s="222" t="s">
        <v>361</v>
      </c>
      <c r="K1722" s="222" t="s">
        <v>166</v>
      </c>
      <c r="M1722" s="222" t="s">
        <v>166</v>
      </c>
      <c r="N1722" s="222" t="s">
        <v>165</v>
      </c>
      <c r="O1722" s="222" t="s">
        <v>165</v>
      </c>
      <c r="P1722" s="222" t="s">
        <v>165</v>
      </c>
      <c r="Q1722" s="222" t="s">
        <v>165</v>
      </c>
      <c r="R1722" s="222" t="s">
        <v>165</v>
      </c>
      <c r="S1722" s="222" t="s">
        <v>165</v>
      </c>
      <c r="AS1722" s="222" t="s">
        <v>3454</v>
      </c>
      <c r="AT1722" s="222">
        <v>425430</v>
      </c>
    </row>
    <row r="1723" spans="1:46">
      <c r="A1723" s="222">
        <v>425431</v>
      </c>
      <c r="B1723" s="222" t="s">
        <v>470</v>
      </c>
      <c r="F1723" s="222" t="s">
        <v>164</v>
      </c>
      <c r="J1723" s="222" t="s">
        <v>165</v>
      </c>
      <c r="K1723" s="222" t="s">
        <v>164</v>
      </c>
      <c r="L1723" s="222" t="s">
        <v>164</v>
      </c>
      <c r="O1723" s="222" t="s">
        <v>164</v>
      </c>
      <c r="P1723" s="222" t="s">
        <v>165</v>
      </c>
      <c r="R1723" s="222" t="s">
        <v>165</v>
      </c>
      <c r="S1723" s="222" t="s">
        <v>165</v>
      </c>
      <c r="U1723" s="222" t="s">
        <v>165</v>
      </c>
      <c r="V1723" s="222" t="s">
        <v>165</v>
      </c>
      <c r="W1723" s="222" t="s">
        <v>165</v>
      </c>
      <c r="X1723" s="222" t="s">
        <v>165</v>
      </c>
      <c r="AS1723" s="222" t="s">
        <v>3454</v>
      </c>
      <c r="AT1723" s="222">
        <v>425431</v>
      </c>
    </row>
    <row r="1724" spans="1:46">
      <c r="A1724" s="222">
        <v>425432</v>
      </c>
      <c r="B1724" s="222" t="s">
        <v>470</v>
      </c>
      <c r="L1724" s="222" t="s">
        <v>165</v>
      </c>
      <c r="O1724" s="222" t="s">
        <v>166</v>
      </c>
      <c r="R1724" s="222" t="s">
        <v>165</v>
      </c>
      <c r="U1724" s="222" t="s">
        <v>165</v>
      </c>
      <c r="V1724" s="222" t="s">
        <v>165</v>
      </c>
      <c r="W1724" s="222" t="s">
        <v>165</v>
      </c>
      <c r="X1724" s="222" t="s">
        <v>165</v>
      </c>
      <c r="AS1724" s="222" t="s">
        <v>3454</v>
      </c>
      <c r="AT1724" s="222">
        <v>425432</v>
      </c>
    </row>
    <row r="1725" spans="1:46">
      <c r="A1725" s="222">
        <v>425436</v>
      </c>
      <c r="B1725" s="222" t="s">
        <v>470</v>
      </c>
      <c r="L1725" s="222" t="s">
        <v>165</v>
      </c>
      <c r="R1725" s="222" t="s">
        <v>165</v>
      </c>
      <c r="T1725" s="222" t="s">
        <v>165</v>
      </c>
      <c r="U1725" s="222" t="s">
        <v>165</v>
      </c>
      <c r="V1725" s="222" t="s">
        <v>165</v>
      </c>
      <c r="W1725" s="222" t="s">
        <v>165</v>
      </c>
      <c r="AS1725" s="222" t="s">
        <v>3454</v>
      </c>
      <c r="AT1725" s="222">
        <v>425436</v>
      </c>
    </row>
    <row r="1726" spans="1:46">
      <c r="A1726" s="222">
        <v>425438</v>
      </c>
      <c r="B1726" s="222" t="s">
        <v>470</v>
      </c>
      <c r="P1726" s="222" t="s">
        <v>165</v>
      </c>
      <c r="R1726" s="222" t="s">
        <v>165</v>
      </c>
      <c r="U1726" s="222" t="s">
        <v>165</v>
      </c>
      <c r="V1726" s="222" t="s">
        <v>165</v>
      </c>
      <c r="W1726" s="222" t="s">
        <v>165</v>
      </c>
      <c r="AS1726" s="222" t="s">
        <v>3454</v>
      </c>
      <c r="AT1726" s="222">
        <v>425438</v>
      </c>
    </row>
    <row r="1727" spans="1:46">
      <c r="A1727" s="222">
        <v>425447</v>
      </c>
      <c r="B1727" s="222" t="s">
        <v>470</v>
      </c>
      <c r="D1727" s="222" t="s">
        <v>166</v>
      </c>
      <c r="F1727" s="222" t="s">
        <v>165</v>
      </c>
      <c r="J1727" s="222" t="s">
        <v>166</v>
      </c>
      <c r="K1727" s="222" t="s">
        <v>166</v>
      </c>
      <c r="N1727" s="222" t="s">
        <v>165</v>
      </c>
      <c r="O1727" s="222" t="s">
        <v>165</v>
      </c>
      <c r="R1727" s="222" t="s">
        <v>165</v>
      </c>
      <c r="T1727" s="222" t="s">
        <v>165</v>
      </c>
      <c r="U1727" s="222" t="s">
        <v>165</v>
      </c>
      <c r="V1727" s="222" t="s">
        <v>165</v>
      </c>
      <c r="W1727" s="222" t="s">
        <v>165</v>
      </c>
      <c r="X1727" s="222" t="s">
        <v>165</v>
      </c>
      <c r="AS1727" s="222" t="s">
        <v>3454</v>
      </c>
      <c r="AT1727" s="222">
        <v>425447</v>
      </c>
    </row>
    <row r="1728" spans="1:46">
      <c r="A1728" s="222">
        <v>425449</v>
      </c>
      <c r="B1728" s="222" t="s">
        <v>470</v>
      </c>
      <c r="F1728" s="222" t="s">
        <v>166</v>
      </c>
      <c r="J1728" s="222" t="s">
        <v>166</v>
      </c>
      <c r="K1728" s="222" t="s">
        <v>166</v>
      </c>
      <c r="L1728" s="222" t="s">
        <v>165</v>
      </c>
      <c r="N1728" s="222" t="s">
        <v>166</v>
      </c>
      <c r="O1728" s="222" t="s">
        <v>165</v>
      </c>
      <c r="P1728" s="222" t="s">
        <v>165</v>
      </c>
      <c r="R1728" s="222" t="s">
        <v>165</v>
      </c>
      <c r="T1728" s="222" t="s">
        <v>165</v>
      </c>
      <c r="U1728" s="222" t="s">
        <v>166</v>
      </c>
      <c r="V1728" s="222" t="s">
        <v>165</v>
      </c>
      <c r="W1728" s="222" t="s">
        <v>165</v>
      </c>
      <c r="AS1728" s="222" t="s">
        <v>3454</v>
      </c>
      <c r="AT1728" s="222">
        <v>425449</v>
      </c>
    </row>
    <row r="1729" spans="1:46">
      <c r="A1729" s="222">
        <v>425450</v>
      </c>
      <c r="B1729" s="222" t="s">
        <v>470</v>
      </c>
      <c r="F1729" s="222" t="s">
        <v>166</v>
      </c>
      <c r="K1729" s="222" t="s">
        <v>166</v>
      </c>
      <c r="T1729" s="222" t="s">
        <v>165</v>
      </c>
      <c r="U1729" s="222" t="s">
        <v>165</v>
      </c>
      <c r="V1729" s="222" t="s">
        <v>165</v>
      </c>
      <c r="W1729" s="222" t="s">
        <v>165</v>
      </c>
      <c r="X1729" s="222" t="s">
        <v>165</v>
      </c>
      <c r="AS1729" s="222" t="s">
        <v>3454</v>
      </c>
      <c r="AT1729" s="222">
        <v>425450</v>
      </c>
    </row>
    <row r="1730" spans="1:46">
      <c r="A1730" s="222">
        <v>425454</v>
      </c>
      <c r="B1730" s="222" t="s">
        <v>470</v>
      </c>
      <c r="D1730" s="222" t="s">
        <v>166</v>
      </c>
      <c r="F1730" s="222" t="s">
        <v>166</v>
      </c>
      <c r="H1730" s="222" t="s">
        <v>165</v>
      </c>
      <c r="L1730" s="222" t="s">
        <v>165</v>
      </c>
      <c r="O1730" s="222" t="s">
        <v>166</v>
      </c>
      <c r="P1730" s="222" t="s">
        <v>165</v>
      </c>
      <c r="R1730" s="222" t="s">
        <v>165</v>
      </c>
      <c r="T1730" s="222" t="s">
        <v>165</v>
      </c>
      <c r="U1730" s="222" t="s">
        <v>165</v>
      </c>
      <c r="V1730" s="222" t="s">
        <v>165</v>
      </c>
      <c r="W1730" s="222" t="s">
        <v>165</v>
      </c>
      <c r="X1730" s="222" t="s">
        <v>165</v>
      </c>
      <c r="AS1730" s="222" t="s">
        <v>3454</v>
      </c>
      <c r="AT1730" s="222">
        <v>425454</v>
      </c>
    </row>
    <row r="1731" spans="1:46">
      <c r="A1731" s="222">
        <v>425457</v>
      </c>
      <c r="B1731" s="222" t="s">
        <v>361</v>
      </c>
      <c r="G1731" s="222" t="s">
        <v>165</v>
      </c>
      <c r="J1731" s="222" t="s">
        <v>165</v>
      </c>
      <c r="K1731" s="222" t="s">
        <v>165</v>
      </c>
      <c r="L1731" s="222" t="s">
        <v>165</v>
      </c>
      <c r="N1731" s="222" t="s">
        <v>165</v>
      </c>
      <c r="O1731" s="222" t="s">
        <v>165</v>
      </c>
      <c r="P1731" s="222" t="s">
        <v>165</v>
      </c>
      <c r="Q1731" s="222" t="s">
        <v>165</v>
      </c>
      <c r="R1731" s="222" t="s">
        <v>165</v>
      </c>
      <c r="S1731" s="222" t="s">
        <v>165</v>
      </c>
      <c r="AS1731" s="222" t="s">
        <v>3454</v>
      </c>
      <c r="AT1731" s="222">
        <v>425457</v>
      </c>
    </row>
    <row r="1732" spans="1:46">
      <c r="A1732" s="222">
        <v>425458</v>
      </c>
      <c r="B1732" s="222" t="s">
        <v>361</v>
      </c>
      <c r="N1732" s="222" t="s">
        <v>165</v>
      </c>
      <c r="O1732" s="222" t="s">
        <v>165</v>
      </c>
      <c r="P1732" s="222" t="s">
        <v>165</v>
      </c>
      <c r="Q1732" s="222" t="s">
        <v>165</v>
      </c>
      <c r="R1732" s="222" t="s">
        <v>165</v>
      </c>
      <c r="S1732" s="222" t="s">
        <v>165</v>
      </c>
      <c r="AS1732" s="222" t="s">
        <v>3454</v>
      </c>
      <c r="AT1732" s="222">
        <v>425458</v>
      </c>
    </row>
    <row r="1733" spans="1:46">
      <c r="A1733" s="222">
        <v>425459</v>
      </c>
      <c r="B1733" s="222" t="s">
        <v>470</v>
      </c>
      <c r="R1733" s="222" t="s">
        <v>165</v>
      </c>
      <c r="T1733" s="222" t="s">
        <v>165</v>
      </c>
      <c r="U1733" s="222" t="s">
        <v>165</v>
      </c>
      <c r="V1733" s="222" t="s">
        <v>165</v>
      </c>
      <c r="W1733" s="222" t="s">
        <v>165</v>
      </c>
      <c r="AS1733" s="222" t="s">
        <v>3454</v>
      </c>
      <c r="AT1733" s="222">
        <v>425459</v>
      </c>
    </row>
    <row r="1734" spans="1:46">
      <c r="A1734" s="222">
        <v>425462</v>
      </c>
      <c r="B1734" s="222" t="s">
        <v>361</v>
      </c>
      <c r="G1734" s="222" t="s">
        <v>164</v>
      </c>
      <c r="H1734" s="222" t="s">
        <v>164</v>
      </c>
      <c r="K1734" s="222" t="s">
        <v>164</v>
      </c>
      <c r="L1734" s="222" t="s">
        <v>166</v>
      </c>
      <c r="N1734" s="222" t="s">
        <v>165</v>
      </c>
      <c r="O1734" s="222" t="s">
        <v>165</v>
      </c>
      <c r="P1734" s="222" t="s">
        <v>165</v>
      </c>
      <c r="Q1734" s="222" t="s">
        <v>165</v>
      </c>
      <c r="R1734" s="222" t="s">
        <v>165</v>
      </c>
      <c r="S1734" s="222" t="s">
        <v>165</v>
      </c>
      <c r="AS1734" s="222" t="s">
        <v>3454</v>
      </c>
      <c r="AT1734" s="222">
        <v>425462</v>
      </c>
    </row>
    <row r="1735" spans="1:46">
      <c r="A1735" s="222">
        <v>425464</v>
      </c>
      <c r="B1735" s="222" t="s">
        <v>361</v>
      </c>
      <c r="F1735" s="222" t="s">
        <v>165</v>
      </c>
      <c r="L1735" s="222" t="s">
        <v>165</v>
      </c>
      <c r="M1735" s="222" t="s">
        <v>165</v>
      </c>
      <c r="O1735" s="222" t="s">
        <v>165</v>
      </c>
      <c r="P1735" s="222" t="s">
        <v>165</v>
      </c>
      <c r="R1735" s="222" t="s">
        <v>165</v>
      </c>
      <c r="AS1735" s="222" t="s">
        <v>3454</v>
      </c>
      <c r="AT1735" s="222">
        <v>425464</v>
      </c>
    </row>
    <row r="1736" spans="1:46">
      <c r="A1736" s="222">
        <v>425465</v>
      </c>
      <c r="B1736" s="222" t="s">
        <v>470</v>
      </c>
      <c r="G1736" s="222" t="s">
        <v>164</v>
      </c>
      <c r="L1736" s="222" t="s">
        <v>166</v>
      </c>
      <c r="R1736" s="222" t="s">
        <v>165</v>
      </c>
      <c r="S1736" s="222" t="s">
        <v>166</v>
      </c>
      <c r="X1736" s="222" t="s">
        <v>166</v>
      </c>
      <c r="AS1736" s="222" t="s">
        <v>3454</v>
      </c>
      <c r="AT1736" s="222">
        <v>425465</v>
      </c>
    </row>
    <row r="1737" spans="1:46">
      <c r="A1737" s="222">
        <v>425469</v>
      </c>
      <c r="B1737" s="222" t="s">
        <v>361</v>
      </c>
      <c r="F1737" s="222" t="s">
        <v>164</v>
      </c>
      <c r="J1737" s="222" t="s">
        <v>166</v>
      </c>
      <c r="K1737" s="222" t="s">
        <v>164</v>
      </c>
      <c r="N1737" s="222" t="s">
        <v>165</v>
      </c>
      <c r="O1737" s="222" t="s">
        <v>165</v>
      </c>
      <c r="R1737" s="222" t="s">
        <v>165</v>
      </c>
      <c r="AS1737" s="222" t="s">
        <v>3454</v>
      </c>
      <c r="AT1737" s="222">
        <v>425469</v>
      </c>
    </row>
    <row r="1738" spans="1:46">
      <c r="A1738" s="222">
        <v>425470</v>
      </c>
      <c r="B1738" s="222" t="s">
        <v>470</v>
      </c>
      <c r="P1738" s="222" t="s">
        <v>166</v>
      </c>
      <c r="T1738" s="222" t="s">
        <v>165</v>
      </c>
      <c r="U1738" s="222" t="s">
        <v>165</v>
      </c>
      <c r="V1738" s="222" t="s">
        <v>165</v>
      </c>
      <c r="W1738" s="222" t="s">
        <v>165</v>
      </c>
      <c r="X1738" s="222" t="s">
        <v>165</v>
      </c>
      <c r="AS1738" s="222" t="s">
        <v>3454</v>
      </c>
      <c r="AT1738" s="222">
        <v>425470</v>
      </c>
    </row>
    <row r="1739" spans="1:46">
      <c r="A1739" s="222">
        <v>425471</v>
      </c>
      <c r="B1739" s="222" t="s">
        <v>470</v>
      </c>
      <c r="E1739" s="222" t="s">
        <v>164</v>
      </c>
      <c r="J1739" s="222" t="s">
        <v>164</v>
      </c>
      <c r="K1739" s="222" t="s">
        <v>164</v>
      </c>
      <c r="L1739" s="222" t="s">
        <v>165</v>
      </c>
      <c r="R1739" s="222" t="s">
        <v>165</v>
      </c>
      <c r="W1739" s="222" t="s">
        <v>166</v>
      </c>
      <c r="AS1739" s="222" t="s">
        <v>3454</v>
      </c>
      <c r="AT1739" s="222">
        <v>425471</v>
      </c>
    </row>
    <row r="1740" spans="1:46">
      <c r="A1740" s="222">
        <v>425473</v>
      </c>
      <c r="B1740" s="222" t="s">
        <v>470</v>
      </c>
      <c r="Q1740" s="222" t="s">
        <v>166</v>
      </c>
      <c r="T1740" s="222" t="s">
        <v>165</v>
      </c>
      <c r="U1740" s="222" t="s">
        <v>165</v>
      </c>
      <c r="V1740" s="222" t="s">
        <v>165</v>
      </c>
      <c r="W1740" s="222" t="s">
        <v>165</v>
      </c>
      <c r="X1740" s="222" t="s">
        <v>165</v>
      </c>
      <c r="AS1740" s="222" t="s">
        <v>3454</v>
      </c>
      <c r="AT1740" s="222">
        <v>425473</v>
      </c>
    </row>
    <row r="1741" spans="1:46">
      <c r="A1741" s="222">
        <v>425479</v>
      </c>
      <c r="B1741" s="222" t="s">
        <v>361</v>
      </c>
      <c r="I1741" s="222" t="s">
        <v>165</v>
      </c>
      <c r="J1741" s="222" t="s">
        <v>164</v>
      </c>
      <c r="K1741" s="222" t="s">
        <v>164</v>
      </c>
      <c r="L1741" s="222" t="s">
        <v>166</v>
      </c>
      <c r="N1741" s="222" t="s">
        <v>165</v>
      </c>
      <c r="O1741" s="222" t="s">
        <v>165</v>
      </c>
      <c r="P1741" s="222" t="s">
        <v>165</v>
      </c>
      <c r="Q1741" s="222" t="s">
        <v>165</v>
      </c>
      <c r="R1741" s="222" t="s">
        <v>165</v>
      </c>
      <c r="S1741" s="222" t="s">
        <v>165</v>
      </c>
      <c r="AS1741" s="222" t="s">
        <v>3454</v>
      </c>
      <c r="AT1741" s="222">
        <v>425479</v>
      </c>
    </row>
    <row r="1742" spans="1:46">
      <c r="A1742" s="222">
        <v>425484</v>
      </c>
      <c r="B1742" s="222" t="s">
        <v>470</v>
      </c>
      <c r="I1742" s="222" t="s">
        <v>165</v>
      </c>
      <c r="M1742" s="222" t="s">
        <v>164</v>
      </c>
      <c r="T1742" s="222" t="s">
        <v>165</v>
      </c>
      <c r="U1742" s="222" t="s">
        <v>165</v>
      </c>
      <c r="V1742" s="222" t="s">
        <v>165</v>
      </c>
      <c r="W1742" s="222" t="s">
        <v>165</v>
      </c>
      <c r="AS1742" s="222" t="s">
        <v>3454</v>
      </c>
      <c r="AT1742" s="222">
        <v>425484</v>
      </c>
    </row>
    <row r="1743" spans="1:46">
      <c r="A1743" s="222">
        <v>425490</v>
      </c>
      <c r="B1743" s="222" t="s">
        <v>361</v>
      </c>
      <c r="J1743" s="222" t="s">
        <v>166</v>
      </c>
      <c r="K1743" s="222" t="s">
        <v>166</v>
      </c>
      <c r="L1743" s="222" t="s">
        <v>166</v>
      </c>
      <c r="N1743" s="222" t="s">
        <v>165</v>
      </c>
      <c r="O1743" s="222" t="s">
        <v>165</v>
      </c>
      <c r="R1743" s="222" t="s">
        <v>165</v>
      </c>
      <c r="AS1743" s="222" t="s">
        <v>3454</v>
      </c>
      <c r="AT1743" s="222">
        <v>425490</v>
      </c>
    </row>
    <row r="1744" spans="1:46">
      <c r="A1744" s="222">
        <v>425491</v>
      </c>
      <c r="B1744" s="222" t="s">
        <v>470</v>
      </c>
      <c r="K1744" s="222" t="s">
        <v>165</v>
      </c>
      <c r="L1744" s="222" t="s">
        <v>165</v>
      </c>
      <c r="R1744" s="222" t="s">
        <v>165</v>
      </c>
      <c r="T1744" s="222" t="s">
        <v>165</v>
      </c>
      <c r="U1744" s="222" t="s">
        <v>165</v>
      </c>
      <c r="V1744" s="222" t="s">
        <v>165</v>
      </c>
      <c r="W1744" s="222" t="s">
        <v>165</v>
      </c>
      <c r="X1744" s="222" t="s">
        <v>165</v>
      </c>
      <c r="AS1744" s="222" t="s">
        <v>3454</v>
      </c>
      <c r="AT1744" s="222">
        <v>425491</v>
      </c>
    </row>
    <row r="1745" spans="1:46">
      <c r="A1745" s="222">
        <v>425493</v>
      </c>
      <c r="B1745" s="222" t="s">
        <v>470</v>
      </c>
      <c r="F1745" s="222" t="s">
        <v>166</v>
      </c>
      <c r="K1745" s="222" t="s">
        <v>166</v>
      </c>
      <c r="O1745" s="222" t="s">
        <v>165</v>
      </c>
      <c r="P1745" s="222" t="s">
        <v>165</v>
      </c>
      <c r="R1745" s="222" t="s">
        <v>165</v>
      </c>
      <c r="T1745" s="222" t="s">
        <v>165</v>
      </c>
      <c r="U1745" s="222" t="s">
        <v>165</v>
      </c>
      <c r="V1745" s="222" t="s">
        <v>165</v>
      </c>
      <c r="AS1745" s="222" t="s">
        <v>3454</v>
      </c>
      <c r="AT1745" s="222">
        <v>425493</v>
      </c>
    </row>
    <row r="1746" spans="1:46">
      <c r="A1746" s="222">
        <v>425496</v>
      </c>
      <c r="B1746" s="222" t="s">
        <v>470</v>
      </c>
      <c r="D1746" s="222" t="s">
        <v>166</v>
      </c>
      <c r="I1746" s="222" t="s">
        <v>165</v>
      </c>
      <c r="J1746" s="222" t="s">
        <v>165</v>
      </c>
      <c r="N1746" s="222" t="s">
        <v>165</v>
      </c>
      <c r="O1746" s="222" t="s">
        <v>165</v>
      </c>
      <c r="P1746" s="222" t="s">
        <v>165</v>
      </c>
      <c r="Q1746" s="222" t="s">
        <v>165</v>
      </c>
      <c r="R1746" s="222" t="s">
        <v>165</v>
      </c>
      <c r="T1746" s="222" t="s">
        <v>165</v>
      </c>
      <c r="U1746" s="222" t="s">
        <v>165</v>
      </c>
      <c r="V1746" s="222" t="s">
        <v>165</v>
      </c>
      <c r="W1746" s="222" t="s">
        <v>165</v>
      </c>
      <c r="X1746" s="222" t="s">
        <v>165</v>
      </c>
      <c r="AS1746" s="222" t="s">
        <v>3454</v>
      </c>
      <c r="AT1746" s="222">
        <v>425496</v>
      </c>
    </row>
    <row r="1747" spans="1:46">
      <c r="A1747" s="222">
        <v>425497</v>
      </c>
      <c r="B1747" s="222" t="s">
        <v>470</v>
      </c>
      <c r="I1747" s="222" t="s">
        <v>166</v>
      </c>
      <c r="L1747" s="222" t="s">
        <v>165</v>
      </c>
      <c r="M1747" s="222" t="s">
        <v>165</v>
      </c>
      <c r="O1747" s="222" t="s">
        <v>166</v>
      </c>
      <c r="P1747" s="222" t="s">
        <v>166</v>
      </c>
      <c r="R1747" s="222" t="s">
        <v>165</v>
      </c>
      <c r="S1747" s="222" t="s">
        <v>165</v>
      </c>
      <c r="T1747" s="222" t="s">
        <v>165</v>
      </c>
      <c r="U1747" s="222" t="s">
        <v>165</v>
      </c>
      <c r="V1747" s="222" t="s">
        <v>165</v>
      </c>
      <c r="W1747" s="222" t="s">
        <v>165</v>
      </c>
      <c r="X1747" s="222" t="s">
        <v>165</v>
      </c>
      <c r="AS1747" s="222" t="s">
        <v>3454</v>
      </c>
      <c r="AT1747" s="222">
        <v>425497</v>
      </c>
    </row>
    <row r="1748" spans="1:46">
      <c r="A1748" s="222">
        <v>425498</v>
      </c>
      <c r="B1748" s="222" t="s">
        <v>470</v>
      </c>
      <c r="C1748" s="222" t="s">
        <v>166</v>
      </c>
      <c r="J1748" s="222" t="s">
        <v>166</v>
      </c>
      <c r="Q1748" s="222" t="s">
        <v>166</v>
      </c>
      <c r="T1748" s="222" t="s">
        <v>165</v>
      </c>
      <c r="U1748" s="222" t="s">
        <v>165</v>
      </c>
      <c r="V1748" s="222" t="s">
        <v>165</v>
      </c>
      <c r="W1748" s="222" t="s">
        <v>165</v>
      </c>
      <c r="X1748" s="222" t="s">
        <v>165</v>
      </c>
      <c r="AS1748" s="222" t="s">
        <v>3454</v>
      </c>
      <c r="AT1748" s="222">
        <v>425498</v>
      </c>
    </row>
    <row r="1749" spans="1:46">
      <c r="A1749" s="222">
        <v>425500</v>
      </c>
      <c r="B1749" s="222" t="s">
        <v>470</v>
      </c>
      <c r="J1749" s="222" t="s">
        <v>164</v>
      </c>
      <c r="L1749" s="222" t="s">
        <v>166</v>
      </c>
      <c r="N1749" s="222" t="s">
        <v>166</v>
      </c>
      <c r="O1749" s="222" t="s">
        <v>166</v>
      </c>
      <c r="P1749" s="222" t="s">
        <v>166</v>
      </c>
      <c r="R1749" s="222" t="s">
        <v>165</v>
      </c>
      <c r="T1749" s="222" t="s">
        <v>165</v>
      </c>
      <c r="U1749" s="222" t="s">
        <v>165</v>
      </c>
      <c r="V1749" s="222" t="s">
        <v>165</v>
      </c>
      <c r="W1749" s="222" t="s">
        <v>165</v>
      </c>
      <c r="AS1749" s="222" t="s">
        <v>3454</v>
      </c>
      <c r="AT1749" s="222">
        <v>425500</v>
      </c>
    </row>
    <row r="1750" spans="1:46">
      <c r="A1750" s="222">
        <v>425501</v>
      </c>
      <c r="B1750" s="222" t="s">
        <v>470</v>
      </c>
      <c r="K1750" s="222" t="s">
        <v>164</v>
      </c>
      <c r="L1750" s="222" t="s">
        <v>164</v>
      </c>
      <c r="N1750" s="222" t="s">
        <v>166</v>
      </c>
      <c r="P1750" s="222" t="s">
        <v>166</v>
      </c>
      <c r="Q1750" s="222" t="s">
        <v>166</v>
      </c>
      <c r="R1750" s="222" t="s">
        <v>165</v>
      </c>
      <c r="T1750" s="222" t="s">
        <v>165</v>
      </c>
      <c r="U1750" s="222" t="s">
        <v>165</v>
      </c>
      <c r="V1750" s="222" t="s">
        <v>165</v>
      </c>
      <c r="W1750" s="222" t="s">
        <v>165</v>
      </c>
      <c r="X1750" s="222" t="s">
        <v>165</v>
      </c>
      <c r="AS1750" s="222" t="s">
        <v>3454</v>
      </c>
      <c r="AT1750" s="222">
        <v>425501</v>
      </c>
    </row>
    <row r="1751" spans="1:46">
      <c r="A1751" s="222">
        <v>425502</v>
      </c>
      <c r="B1751" s="222" t="s">
        <v>361</v>
      </c>
      <c r="H1751" s="222" t="s">
        <v>166</v>
      </c>
      <c r="L1751" s="222" t="s">
        <v>165</v>
      </c>
      <c r="M1751" s="222" t="s">
        <v>165</v>
      </c>
      <c r="N1751" s="222" t="s">
        <v>165</v>
      </c>
      <c r="O1751" s="222" t="s">
        <v>165</v>
      </c>
      <c r="P1751" s="222" t="s">
        <v>165</v>
      </c>
      <c r="Q1751" s="222" t="s">
        <v>165</v>
      </c>
      <c r="R1751" s="222" t="s">
        <v>165</v>
      </c>
      <c r="S1751" s="222" t="s">
        <v>165</v>
      </c>
      <c r="AS1751" s="222" t="s">
        <v>3454</v>
      </c>
      <c r="AT1751" s="222">
        <v>425502</v>
      </c>
    </row>
    <row r="1752" spans="1:46">
      <c r="A1752" s="222">
        <v>425504</v>
      </c>
      <c r="B1752" s="222" t="s">
        <v>470</v>
      </c>
      <c r="O1752" s="222" t="s">
        <v>166</v>
      </c>
      <c r="R1752" s="222" t="s">
        <v>165</v>
      </c>
      <c r="U1752" s="222" t="s">
        <v>165</v>
      </c>
      <c r="V1752" s="222" t="s">
        <v>165</v>
      </c>
      <c r="W1752" s="222" t="s">
        <v>165</v>
      </c>
      <c r="AS1752" s="222" t="s">
        <v>3454</v>
      </c>
      <c r="AT1752" s="222">
        <v>425504</v>
      </c>
    </row>
    <row r="1753" spans="1:46">
      <c r="A1753" s="222">
        <v>425505</v>
      </c>
      <c r="B1753" s="222" t="s">
        <v>470</v>
      </c>
      <c r="F1753" s="222" t="s">
        <v>165</v>
      </c>
      <c r="K1753" s="222" t="s">
        <v>166</v>
      </c>
      <c r="N1753" s="222" t="s">
        <v>166</v>
      </c>
      <c r="T1753" s="222" t="s">
        <v>165</v>
      </c>
      <c r="U1753" s="222" t="s">
        <v>165</v>
      </c>
      <c r="V1753" s="222" t="s">
        <v>165</v>
      </c>
      <c r="W1753" s="222" t="s">
        <v>165</v>
      </c>
      <c r="X1753" s="222" t="s">
        <v>165</v>
      </c>
      <c r="AS1753" s="222" t="s">
        <v>3454</v>
      </c>
      <c r="AT1753" s="222">
        <v>425505</v>
      </c>
    </row>
    <row r="1754" spans="1:46">
      <c r="A1754" s="222">
        <v>425507</v>
      </c>
      <c r="B1754" s="222" t="s">
        <v>498</v>
      </c>
      <c r="O1754" s="222" t="s">
        <v>166</v>
      </c>
      <c r="P1754" s="222" t="s">
        <v>166</v>
      </c>
      <c r="T1754" s="222" t="s">
        <v>165</v>
      </c>
      <c r="X1754" s="222" t="s">
        <v>165</v>
      </c>
      <c r="Y1754" s="222" t="s">
        <v>165</v>
      </c>
      <c r="Z1754" s="222" t="s">
        <v>165</v>
      </c>
      <c r="AA1754" s="222" t="s">
        <v>165</v>
      </c>
      <c r="AB1754" s="222" t="s">
        <v>165</v>
      </c>
      <c r="AC1754" s="222" t="s">
        <v>165</v>
      </c>
      <c r="AS1754" s="222" t="s">
        <v>3454</v>
      </c>
      <c r="AT1754" s="222">
        <v>425507</v>
      </c>
    </row>
    <row r="1755" spans="1:46">
      <c r="A1755" s="222">
        <v>425508</v>
      </c>
      <c r="B1755" s="222" t="s">
        <v>470</v>
      </c>
      <c r="I1755" s="222" t="s">
        <v>166</v>
      </c>
      <c r="J1755" s="222" t="s">
        <v>166</v>
      </c>
      <c r="L1755" s="222" t="s">
        <v>165</v>
      </c>
      <c r="M1755" s="222" t="s">
        <v>165</v>
      </c>
      <c r="O1755" s="222" t="s">
        <v>166</v>
      </c>
      <c r="P1755" s="222" t="s">
        <v>165</v>
      </c>
      <c r="Q1755" s="222" t="s">
        <v>165</v>
      </c>
      <c r="R1755" s="222" t="s">
        <v>165</v>
      </c>
      <c r="T1755" s="222" t="s">
        <v>165</v>
      </c>
      <c r="U1755" s="222" t="s">
        <v>165</v>
      </c>
      <c r="V1755" s="222" t="s">
        <v>165</v>
      </c>
      <c r="W1755" s="222" t="s">
        <v>165</v>
      </c>
      <c r="X1755" s="222" t="s">
        <v>165</v>
      </c>
      <c r="AS1755" s="222" t="s">
        <v>3454</v>
      </c>
      <c r="AT1755" s="222">
        <v>425508</v>
      </c>
    </row>
    <row r="1756" spans="1:46">
      <c r="A1756" s="222">
        <v>425514</v>
      </c>
      <c r="B1756" s="222" t="s">
        <v>470</v>
      </c>
      <c r="H1756" s="222" t="s">
        <v>166</v>
      </c>
      <c r="K1756" s="222" t="s">
        <v>166</v>
      </c>
      <c r="L1756" s="222" t="s">
        <v>165</v>
      </c>
      <c r="T1756" s="222" t="s">
        <v>165</v>
      </c>
      <c r="U1756" s="222" t="s">
        <v>165</v>
      </c>
      <c r="V1756" s="222" t="s">
        <v>165</v>
      </c>
      <c r="W1756" s="222" t="s">
        <v>165</v>
      </c>
      <c r="X1756" s="222" t="s">
        <v>165</v>
      </c>
      <c r="AS1756" s="222" t="s">
        <v>3454</v>
      </c>
      <c r="AT1756" s="222">
        <v>425514</v>
      </c>
    </row>
    <row r="1757" spans="1:46">
      <c r="A1757" s="222">
        <v>425519</v>
      </c>
      <c r="B1757" s="222" t="s">
        <v>470</v>
      </c>
      <c r="N1757" s="222" t="s">
        <v>166</v>
      </c>
      <c r="P1757" s="222" t="s">
        <v>165</v>
      </c>
      <c r="R1757" s="222" t="s">
        <v>165</v>
      </c>
      <c r="T1757" s="222" t="s">
        <v>165</v>
      </c>
      <c r="U1757" s="222" t="s">
        <v>165</v>
      </c>
      <c r="V1757" s="222" t="s">
        <v>165</v>
      </c>
      <c r="W1757" s="222" t="s">
        <v>165</v>
      </c>
      <c r="X1757" s="222" t="s">
        <v>165</v>
      </c>
      <c r="AS1757" s="222" t="s">
        <v>3454</v>
      </c>
      <c r="AT1757" s="222">
        <v>425519</v>
      </c>
    </row>
    <row r="1758" spans="1:46">
      <c r="A1758" s="222">
        <v>425523</v>
      </c>
      <c r="B1758" s="222" t="s">
        <v>470</v>
      </c>
      <c r="F1758" s="222" t="s">
        <v>166</v>
      </c>
      <c r="K1758" s="222" t="s">
        <v>166</v>
      </c>
      <c r="L1758" s="222" t="s">
        <v>166</v>
      </c>
      <c r="N1758" s="222" t="s">
        <v>166</v>
      </c>
      <c r="O1758" s="222" t="s">
        <v>166</v>
      </c>
      <c r="P1758" s="222" t="s">
        <v>165</v>
      </c>
      <c r="Q1758" s="222" t="s">
        <v>166</v>
      </c>
      <c r="R1758" s="222" t="s">
        <v>165</v>
      </c>
      <c r="S1758" s="222" t="s">
        <v>166</v>
      </c>
      <c r="T1758" s="222" t="s">
        <v>165</v>
      </c>
      <c r="U1758" s="222" t="s">
        <v>165</v>
      </c>
      <c r="V1758" s="222" t="s">
        <v>165</v>
      </c>
      <c r="W1758" s="222" t="s">
        <v>165</v>
      </c>
      <c r="X1758" s="222" t="s">
        <v>165</v>
      </c>
      <c r="AS1758" s="222" t="s">
        <v>3454</v>
      </c>
      <c r="AT1758" s="222">
        <v>425523</v>
      </c>
    </row>
    <row r="1759" spans="1:46">
      <c r="A1759" s="222">
        <v>425524</v>
      </c>
      <c r="B1759" s="222" t="s">
        <v>470</v>
      </c>
      <c r="F1759" s="222" t="s">
        <v>164</v>
      </c>
      <c r="Q1759" s="222" t="s">
        <v>165</v>
      </c>
      <c r="R1759" s="222" t="s">
        <v>165</v>
      </c>
      <c r="T1759" s="222" t="s">
        <v>165</v>
      </c>
      <c r="U1759" s="222" t="s">
        <v>165</v>
      </c>
      <c r="V1759" s="222" t="s">
        <v>165</v>
      </c>
      <c r="W1759" s="222" t="s">
        <v>165</v>
      </c>
      <c r="X1759" s="222" t="s">
        <v>165</v>
      </c>
      <c r="AS1759" s="222" t="s">
        <v>3454</v>
      </c>
      <c r="AT1759" s="222">
        <v>425524</v>
      </c>
    </row>
    <row r="1760" spans="1:46">
      <c r="A1760" s="222">
        <v>425531</v>
      </c>
      <c r="B1760" s="222" t="s">
        <v>470</v>
      </c>
      <c r="F1760" s="222" t="s">
        <v>166</v>
      </c>
      <c r="K1760" s="222" t="s">
        <v>164</v>
      </c>
      <c r="L1760" s="222" t="s">
        <v>164</v>
      </c>
      <c r="P1760" s="222" t="s">
        <v>164</v>
      </c>
      <c r="R1760" s="222" t="s">
        <v>166</v>
      </c>
      <c r="U1760" s="222" t="s">
        <v>166</v>
      </c>
      <c r="W1760" s="222" t="s">
        <v>166</v>
      </c>
      <c r="X1760" s="222" t="s">
        <v>166</v>
      </c>
      <c r="AS1760" s="222" t="s">
        <v>3454</v>
      </c>
      <c r="AT1760" s="222">
        <v>425531</v>
      </c>
    </row>
    <row r="1761" spans="1:46">
      <c r="A1761" s="222">
        <v>425537</v>
      </c>
      <c r="B1761" s="222" t="s">
        <v>470</v>
      </c>
      <c r="F1761" s="222" t="s">
        <v>166</v>
      </c>
      <c r="L1761" s="222" t="s">
        <v>165</v>
      </c>
      <c r="N1761" s="222" t="s">
        <v>166</v>
      </c>
      <c r="P1761" s="222" t="s">
        <v>166</v>
      </c>
      <c r="R1761" s="222" t="s">
        <v>165</v>
      </c>
      <c r="T1761" s="222" t="s">
        <v>165</v>
      </c>
      <c r="U1761" s="222" t="s">
        <v>165</v>
      </c>
      <c r="V1761" s="222" t="s">
        <v>165</v>
      </c>
      <c r="W1761" s="222" t="s">
        <v>165</v>
      </c>
      <c r="AS1761" s="222" t="s">
        <v>3454</v>
      </c>
      <c r="AT1761" s="222">
        <v>425537</v>
      </c>
    </row>
    <row r="1762" spans="1:46">
      <c r="A1762" s="222">
        <v>425540</v>
      </c>
      <c r="B1762" s="222" t="s">
        <v>470</v>
      </c>
      <c r="D1762" s="222" t="s">
        <v>164</v>
      </c>
      <c r="F1762" s="222" t="s">
        <v>164</v>
      </c>
      <c r="J1762" s="222" t="s">
        <v>165</v>
      </c>
      <c r="M1762" s="222" t="s">
        <v>165</v>
      </c>
      <c r="N1762" s="222" t="s">
        <v>165</v>
      </c>
      <c r="O1762" s="222" t="s">
        <v>165</v>
      </c>
      <c r="P1762" s="222" t="s">
        <v>165</v>
      </c>
      <c r="R1762" s="222" t="s">
        <v>165</v>
      </c>
      <c r="T1762" s="222" t="s">
        <v>165</v>
      </c>
      <c r="U1762" s="222" t="s">
        <v>165</v>
      </c>
      <c r="V1762" s="222" t="s">
        <v>165</v>
      </c>
      <c r="W1762" s="222" t="s">
        <v>165</v>
      </c>
      <c r="AS1762" s="222" t="s">
        <v>3454</v>
      </c>
      <c r="AT1762" s="222">
        <v>425540</v>
      </c>
    </row>
    <row r="1763" spans="1:46">
      <c r="A1763" s="222">
        <v>425543</v>
      </c>
      <c r="B1763" s="222" t="s">
        <v>470</v>
      </c>
      <c r="D1763" s="222" t="s">
        <v>166</v>
      </c>
      <c r="G1763" s="222" t="s">
        <v>166</v>
      </c>
      <c r="I1763" s="222" t="s">
        <v>166</v>
      </c>
      <c r="K1763" s="222" t="s">
        <v>166</v>
      </c>
      <c r="N1763" s="222" t="s">
        <v>165</v>
      </c>
      <c r="O1763" s="222" t="s">
        <v>165</v>
      </c>
      <c r="P1763" s="222" t="s">
        <v>165</v>
      </c>
      <c r="Q1763" s="222" t="s">
        <v>165</v>
      </c>
      <c r="R1763" s="222" t="s">
        <v>165</v>
      </c>
      <c r="S1763" s="222" t="s">
        <v>165</v>
      </c>
      <c r="T1763" s="222" t="s">
        <v>165</v>
      </c>
      <c r="U1763" s="222" t="s">
        <v>165</v>
      </c>
      <c r="V1763" s="222" t="s">
        <v>165</v>
      </c>
      <c r="W1763" s="222" t="s">
        <v>165</v>
      </c>
      <c r="X1763" s="222" t="s">
        <v>165</v>
      </c>
      <c r="AS1763" s="222" t="s">
        <v>3454</v>
      </c>
      <c r="AT1763" s="222">
        <v>425543</v>
      </c>
    </row>
    <row r="1764" spans="1:46">
      <c r="A1764" s="222">
        <v>425544</v>
      </c>
      <c r="B1764" s="222" t="s">
        <v>470</v>
      </c>
      <c r="D1764" s="222" t="s">
        <v>164</v>
      </c>
      <c r="F1764" s="222" t="s">
        <v>164</v>
      </c>
      <c r="K1764" s="222" t="s">
        <v>166</v>
      </c>
      <c r="L1764" s="222" t="s">
        <v>165</v>
      </c>
      <c r="O1764" s="222" t="s">
        <v>166</v>
      </c>
      <c r="P1764" s="222" t="s">
        <v>166</v>
      </c>
      <c r="R1764" s="222" t="s">
        <v>165</v>
      </c>
      <c r="U1764" s="222" t="s">
        <v>166</v>
      </c>
      <c r="V1764" s="222" t="s">
        <v>166</v>
      </c>
      <c r="W1764" s="222" t="s">
        <v>166</v>
      </c>
      <c r="AS1764" s="222" t="s">
        <v>3454</v>
      </c>
      <c r="AT1764" s="222">
        <v>425544</v>
      </c>
    </row>
    <row r="1765" spans="1:46">
      <c r="A1765" s="222">
        <v>425547</v>
      </c>
      <c r="B1765" s="222" t="s">
        <v>361</v>
      </c>
      <c r="G1765" s="222" t="s">
        <v>164</v>
      </c>
      <c r="H1765" s="222" t="s">
        <v>166</v>
      </c>
      <c r="K1765" s="222" t="s">
        <v>166</v>
      </c>
      <c r="N1765" s="222" t="s">
        <v>165</v>
      </c>
      <c r="O1765" s="222" t="s">
        <v>165</v>
      </c>
      <c r="P1765" s="222" t="s">
        <v>165</v>
      </c>
      <c r="Q1765" s="222" t="s">
        <v>165</v>
      </c>
      <c r="R1765" s="222" t="s">
        <v>165</v>
      </c>
      <c r="S1765" s="222" t="s">
        <v>165</v>
      </c>
      <c r="AS1765" s="222" t="s">
        <v>3454</v>
      </c>
      <c r="AT1765" s="222">
        <v>425547</v>
      </c>
    </row>
    <row r="1766" spans="1:46">
      <c r="A1766" s="222">
        <v>425548</v>
      </c>
      <c r="B1766" s="222" t="s">
        <v>470</v>
      </c>
      <c r="K1766" s="222" t="s">
        <v>164</v>
      </c>
      <c r="L1766" s="222" t="s">
        <v>166</v>
      </c>
      <c r="Q1766" s="222" t="s">
        <v>166</v>
      </c>
      <c r="R1766" s="222" t="s">
        <v>165</v>
      </c>
      <c r="T1766" s="222" t="s">
        <v>165</v>
      </c>
      <c r="U1766" s="222" t="s">
        <v>165</v>
      </c>
      <c r="V1766" s="222" t="s">
        <v>165</v>
      </c>
      <c r="W1766" s="222" t="s">
        <v>165</v>
      </c>
      <c r="X1766" s="222" t="s">
        <v>165</v>
      </c>
      <c r="AS1766" s="222" t="s">
        <v>3454</v>
      </c>
      <c r="AT1766" s="222">
        <v>425548</v>
      </c>
    </row>
    <row r="1767" spans="1:46">
      <c r="A1767" s="222">
        <v>425549</v>
      </c>
      <c r="B1767" s="222" t="s">
        <v>361</v>
      </c>
      <c r="D1767" s="222" t="s">
        <v>166</v>
      </c>
      <c r="K1767" s="222" t="s">
        <v>166</v>
      </c>
      <c r="L1767" s="222" t="s">
        <v>165</v>
      </c>
      <c r="O1767" s="222" t="s">
        <v>165</v>
      </c>
      <c r="R1767" s="222" t="s">
        <v>165</v>
      </c>
      <c r="AS1767" s="222" t="s">
        <v>3454</v>
      </c>
      <c r="AT1767" s="222">
        <v>425549</v>
      </c>
    </row>
    <row r="1768" spans="1:46">
      <c r="A1768" s="222">
        <v>425551</v>
      </c>
      <c r="B1768" s="222" t="s">
        <v>470</v>
      </c>
      <c r="E1768" s="222" t="s">
        <v>164</v>
      </c>
      <c r="F1768" s="222" t="s">
        <v>164</v>
      </c>
      <c r="K1768" s="222" t="s">
        <v>166</v>
      </c>
      <c r="T1768" s="222" t="s">
        <v>165</v>
      </c>
      <c r="U1768" s="222" t="s">
        <v>165</v>
      </c>
      <c r="V1768" s="222" t="s">
        <v>165</v>
      </c>
      <c r="W1768" s="222" t="s">
        <v>165</v>
      </c>
      <c r="AS1768" s="222" t="s">
        <v>3454</v>
      </c>
      <c r="AT1768" s="222">
        <v>425551</v>
      </c>
    </row>
    <row r="1769" spans="1:46">
      <c r="A1769" s="222">
        <v>425555</v>
      </c>
      <c r="B1769" s="222" t="s">
        <v>470</v>
      </c>
      <c r="F1769" s="222" t="s">
        <v>166</v>
      </c>
      <c r="J1769" s="222" t="s">
        <v>165</v>
      </c>
      <c r="K1769" s="222" t="s">
        <v>166</v>
      </c>
      <c r="L1769" s="222" t="s">
        <v>165</v>
      </c>
      <c r="N1769" s="222" t="s">
        <v>165</v>
      </c>
      <c r="O1769" s="222" t="s">
        <v>165</v>
      </c>
      <c r="P1769" s="222" t="s">
        <v>165</v>
      </c>
      <c r="R1769" s="222" t="s">
        <v>165</v>
      </c>
      <c r="T1769" s="222" t="s">
        <v>165</v>
      </c>
      <c r="U1769" s="222" t="s">
        <v>165</v>
      </c>
      <c r="V1769" s="222" t="s">
        <v>165</v>
      </c>
      <c r="W1769" s="222" t="s">
        <v>165</v>
      </c>
      <c r="AS1769" s="222" t="s">
        <v>3454</v>
      </c>
      <c r="AT1769" s="222">
        <v>425555</v>
      </c>
    </row>
    <row r="1770" spans="1:46">
      <c r="A1770" s="222">
        <v>425558</v>
      </c>
      <c r="B1770" s="222" t="s">
        <v>470</v>
      </c>
      <c r="G1770" s="222" t="s">
        <v>164</v>
      </c>
      <c r="H1770" s="222" t="s">
        <v>166</v>
      </c>
      <c r="K1770" s="222" t="s">
        <v>164</v>
      </c>
      <c r="L1770" s="222" t="s">
        <v>165</v>
      </c>
      <c r="N1770" s="222" t="s">
        <v>166</v>
      </c>
      <c r="S1770" s="222" t="s">
        <v>165</v>
      </c>
      <c r="T1770" s="222" t="s">
        <v>165</v>
      </c>
      <c r="U1770" s="222" t="s">
        <v>165</v>
      </c>
      <c r="V1770" s="222" t="s">
        <v>165</v>
      </c>
      <c r="W1770" s="222" t="s">
        <v>165</v>
      </c>
      <c r="X1770" s="222" t="s">
        <v>165</v>
      </c>
      <c r="AS1770" s="222" t="s">
        <v>3454</v>
      </c>
      <c r="AT1770" s="222">
        <v>425558</v>
      </c>
    </row>
    <row r="1771" spans="1:46">
      <c r="A1771" s="222">
        <v>425561</v>
      </c>
      <c r="B1771" s="222" t="s">
        <v>361</v>
      </c>
      <c r="K1771" s="222" t="s">
        <v>166</v>
      </c>
      <c r="L1771" s="222" t="s">
        <v>165</v>
      </c>
      <c r="N1771" s="222" t="s">
        <v>165</v>
      </c>
      <c r="O1771" s="222" t="s">
        <v>165</v>
      </c>
      <c r="R1771" s="222" t="s">
        <v>165</v>
      </c>
      <c r="AS1771" s="222" t="s">
        <v>3454</v>
      </c>
      <c r="AT1771" s="222">
        <v>425561</v>
      </c>
    </row>
    <row r="1772" spans="1:46">
      <c r="A1772" s="222">
        <v>425563</v>
      </c>
      <c r="B1772" s="222" t="s">
        <v>470</v>
      </c>
      <c r="D1772" s="222" t="s">
        <v>166</v>
      </c>
      <c r="J1772" s="222" t="s">
        <v>166</v>
      </c>
      <c r="L1772" s="222" t="s">
        <v>165</v>
      </c>
      <c r="P1772" s="222" t="s">
        <v>165</v>
      </c>
      <c r="Q1772" s="222" t="s">
        <v>166</v>
      </c>
      <c r="R1772" s="222" t="s">
        <v>165</v>
      </c>
      <c r="T1772" s="222" t="s">
        <v>165</v>
      </c>
      <c r="U1772" s="222" t="s">
        <v>165</v>
      </c>
      <c r="V1772" s="222" t="s">
        <v>165</v>
      </c>
      <c r="W1772" s="222" t="s">
        <v>165</v>
      </c>
      <c r="X1772" s="222" t="s">
        <v>165</v>
      </c>
      <c r="AS1772" s="222" t="s">
        <v>3454</v>
      </c>
      <c r="AT1772" s="222">
        <v>425563</v>
      </c>
    </row>
    <row r="1773" spans="1:46">
      <c r="A1773" s="222">
        <v>425564</v>
      </c>
      <c r="B1773" s="222" t="s">
        <v>470</v>
      </c>
      <c r="D1773" s="222" t="s">
        <v>164</v>
      </c>
      <c r="F1773" s="222" t="s">
        <v>166</v>
      </c>
      <c r="G1773" s="222" t="s">
        <v>166</v>
      </c>
      <c r="K1773" s="222" t="s">
        <v>166</v>
      </c>
      <c r="N1773" s="222" t="s">
        <v>166</v>
      </c>
      <c r="O1773" s="222" t="s">
        <v>166</v>
      </c>
      <c r="P1773" s="222" t="s">
        <v>166</v>
      </c>
      <c r="Q1773" s="222" t="s">
        <v>166</v>
      </c>
      <c r="S1773" s="222" t="s">
        <v>165</v>
      </c>
      <c r="T1773" s="222" t="s">
        <v>165</v>
      </c>
      <c r="U1773" s="222" t="s">
        <v>165</v>
      </c>
      <c r="V1773" s="222" t="s">
        <v>165</v>
      </c>
      <c r="W1773" s="222" t="s">
        <v>165</v>
      </c>
      <c r="X1773" s="222" t="s">
        <v>165</v>
      </c>
      <c r="AS1773" s="222" t="s">
        <v>3454</v>
      </c>
      <c r="AT1773" s="222">
        <v>425564</v>
      </c>
    </row>
    <row r="1774" spans="1:46">
      <c r="A1774" s="222">
        <v>425567</v>
      </c>
      <c r="B1774" s="222" t="s">
        <v>470</v>
      </c>
      <c r="M1774" s="222" t="s">
        <v>165</v>
      </c>
      <c r="Q1774" s="222" t="s">
        <v>165</v>
      </c>
      <c r="T1774" s="222" t="s">
        <v>165</v>
      </c>
      <c r="U1774" s="222" t="s">
        <v>165</v>
      </c>
      <c r="V1774" s="222" t="s">
        <v>165</v>
      </c>
      <c r="W1774" s="222" t="s">
        <v>165</v>
      </c>
      <c r="X1774" s="222" t="s">
        <v>165</v>
      </c>
      <c r="AS1774" s="222" t="s">
        <v>3454</v>
      </c>
      <c r="AT1774" s="222">
        <v>425567</v>
      </c>
    </row>
    <row r="1775" spans="1:46">
      <c r="A1775" s="222">
        <v>425573</v>
      </c>
      <c r="B1775" s="222" t="s">
        <v>361</v>
      </c>
      <c r="H1775" s="222" t="s">
        <v>164</v>
      </c>
      <c r="N1775" s="222" t="s">
        <v>165</v>
      </c>
      <c r="O1775" s="222" t="s">
        <v>165</v>
      </c>
      <c r="P1775" s="222" t="s">
        <v>165</v>
      </c>
      <c r="Q1775" s="222" t="s">
        <v>165</v>
      </c>
      <c r="R1775" s="222" t="s">
        <v>165</v>
      </c>
      <c r="S1775" s="222" t="s">
        <v>165</v>
      </c>
      <c r="AS1775" s="222" t="s">
        <v>3454</v>
      </c>
      <c r="AT1775" s="222">
        <v>425573</v>
      </c>
    </row>
    <row r="1776" spans="1:46">
      <c r="A1776" s="222">
        <v>425576</v>
      </c>
      <c r="B1776" s="222" t="s">
        <v>470</v>
      </c>
      <c r="F1776" s="222" t="s">
        <v>165</v>
      </c>
      <c r="K1776" s="222" t="s">
        <v>164</v>
      </c>
      <c r="L1776" s="222" t="s">
        <v>166</v>
      </c>
      <c r="M1776" s="222" t="s">
        <v>165</v>
      </c>
      <c r="O1776" s="222" t="s">
        <v>166</v>
      </c>
      <c r="P1776" s="222" t="s">
        <v>165</v>
      </c>
      <c r="Q1776" s="222" t="s">
        <v>165</v>
      </c>
      <c r="R1776" s="222" t="s">
        <v>165</v>
      </c>
      <c r="S1776" s="222" t="s">
        <v>165</v>
      </c>
      <c r="T1776" s="222" t="s">
        <v>165</v>
      </c>
      <c r="U1776" s="222" t="s">
        <v>165</v>
      </c>
      <c r="V1776" s="222" t="s">
        <v>165</v>
      </c>
      <c r="W1776" s="222" t="s">
        <v>165</v>
      </c>
      <c r="X1776" s="222" t="s">
        <v>165</v>
      </c>
      <c r="AS1776" s="222" t="s">
        <v>3454</v>
      </c>
      <c r="AT1776" s="222">
        <v>425576</v>
      </c>
    </row>
    <row r="1777" spans="1:46">
      <c r="A1777" s="222">
        <v>425577</v>
      </c>
      <c r="B1777" s="222" t="s">
        <v>470</v>
      </c>
      <c r="L1777" s="222" t="s">
        <v>165</v>
      </c>
      <c r="N1777" s="222" t="s">
        <v>166</v>
      </c>
      <c r="P1777" s="222" t="s">
        <v>166</v>
      </c>
      <c r="Q1777" s="222" t="s">
        <v>166</v>
      </c>
      <c r="R1777" s="222" t="s">
        <v>166</v>
      </c>
      <c r="T1777" s="222" t="s">
        <v>165</v>
      </c>
      <c r="U1777" s="222" t="s">
        <v>165</v>
      </c>
      <c r="V1777" s="222" t="s">
        <v>165</v>
      </c>
      <c r="W1777" s="222" t="s">
        <v>165</v>
      </c>
      <c r="AS1777" s="222" t="s">
        <v>3454</v>
      </c>
      <c r="AT1777" s="222">
        <v>425577</v>
      </c>
    </row>
    <row r="1778" spans="1:46">
      <c r="A1778" s="222">
        <v>425578</v>
      </c>
      <c r="B1778" s="222" t="s">
        <v>361</v>
      </c>
      <c r="K1778" s="222" t="s">
        <v>166</v>
      </c>
      <c r="L1778" s="222" t="s">
        <v>165</v>
      </c>
      <c r="N1778" s="222" t="s">
        <v>165</v>
      </c>
      <c r="O1778" s="222" t="s">
        <v>165</v>
      </c>
      <c r="P1778" s="222" t="s">
        <v>165</v>
      </c>
      <c r="Q1778" s="222" t="s">
        <v>165</v>
      </c>
      <c r="R1778" s="222" t="s">
        <v>165</v>
      </c>
      <c r="S1778" s="222" t="s">
        <v>165</v>
      </c>
      <c r="AS1778" s="222" t="s">
        <v>3454</v>
      </c>
      <c r="AT1778" s="222">
        <v>425578</v>
      </c>
    </row>
    <row r="1779" spans="1:46">
      <c r="A1779" s="222">
        <v>425579</v>
      </c>
      <c r="B1779" s="222" t="s">
        <v>470</v>
      </c>
      <c r="F1779" s="222" t="s">
        <v>165</v>
      </c>
      <c r="J1779" s="222" t="s">
        <v>165</v>
      </c>
      <c r="L1779" s="222" t="s">
        <v>165</v>
      </c>
      <c r="N1779" s="222" t="s">
        <v>166</v>
      </c>
      <c r="O1779" s="222" t="s">
        <v>166</v>
      </c>
      <c r="R1779" s="222" t="s">
        <v>165</v>
      </c>
      <c r="T1779" s="222" t="s">
        <v>165</v>
      </c>
      <c r="U1779" s="222" t="s">
        <v>165</v>
      </c>
      <c r="V1779" s="222" t="s">
        <v>165</v>
      </c>
      <c r="W1779" s="222" t="s">
        <v>165</v>
      </c>
      <c r="AS1779" s="222" t="s">
        <v>3454</v>
      </c>
      <c r="AT1779" s="222">
        <v>425579</v>
      </c>
    </row>
    <row r="1780" spans="1:46">
      <c r="A1780" s="222">
        <v>425582</v>
      </c>
      <c r="B1780" s="222" t="s">
        <v>361</v>
      </c>
      <c r="K1780" s="222" t="s">
        <v>164</v>
      </c>
      <c r="L1780" s="222" t="s">
        <v>166</v>
      </c>
      <c r="N1780" s="222" t="s">
        <v>165</v>
      </c>
      <c r="O1780" s="222" t="s">
        <v>165</v>
      </c>
      <c r="P1780" s="222" t="s">
        <v>165</v>
      </c>
      <c r="Q1780" s="222" t="s">
        <v>165</v>
      </c>
      <c r="R1780" s="222" t="s">
        <v>165</v>
      </c>
      <c r="S1780" s="222" t="s">
        <v>165</v>
      </c>
      <c r="AS1780" s="222" t="s">
        <v>3454</v>
      </c>
      <c r="AT1780" s="222">
        <v>425582</v>
      </c>
    </row>
    <row r="1781" spans="1:46">
      <c r="A1781" s="222">
        <v>425584</v>
      </c>
      <c r="B1781" s="222" t="s">
        <v>361</v>
      </c>
      <c r="G1781" s="222" t="s">
        <v>165</v>
      </c>
      <c r="N1781" s="222" t="s">
        <v>165</v>
      </c>
      <c r="O1781" s="222" t="s">
        <v>165</v>
      </c>
      <c r="P1781" s="222" t="s">
        <v>165</v>
      </c>
      <c r="Q1781" s="222" t="s">
        <v>165</v>
      </c>
      <c r="R1781" s="222" t="s">
        <v>165</v>
      </c>
      <c r="S1781" s="222" t="s">
        <v>165</v>
      </c>
      <c r="AS1781" s="222" t="s">
        <v>3454</v>
      </c>
      <c r="AT1781" s="222">
        <v>425584</v>
      </c>
    </row>
    <row r="1782" spans="1:46">
      <c r="A1782" s="222">
        <v>425585</v>
      </c>
      <c r="B1782" s="222" t="s">
        <v>470</v>
      </c>
      <c r="N1782" s="222" t="s">
        <v>166</v>
      </c>
      <c r="Q1782" s="222" t="s">
        <v>166</v>
      </c>
      <c r="T1782" s="222" t="s">
        <v>165</v>
      </c>
      <c r="U1782" s="222" t="s">
        <v>165</v>
      </c>
      <c r="V1782" s="222" t="s">
        <v>165</v>
      </c>
      <c r="W1782" s="222" t="s">
        <v>165</v>
      </c>
      <c r="X1782" s="222" t="s">
        <v>165</v>
      </c>
      <c r="AS1782" s="222" t="s">
        <v>3454</v>
      </c>
      <c r="AT1782" s="222">
        <v>425585</v>
      </c>
    </row>
    <row r="1783" spans="1:46">
      <c r="A1783" s="222">
        <v>425586</v>
      </c>
      <c r="B1783" s="222" t="s">
        <v>361</v>
      </c>
      <c r="J1783" s="222" t="s">
        <v>165</v>
      </c>
      <c r="K1783" s="222" t="s">
        <v>165</v>
      </c>
      <c r="L1783" s="222" t="s">
        <v>165</v>
      </c>
      <c r="N1783" s="222" t="s">
        <v>165</v>
      </c>
      <c r="O1783" s="222" t="s">
        <v>165</v>
      </c>
      <c r="P1783" s="222" t="s">
        <v>165</v>
      </c>
      <c r="Q1783" s="222" t="s">
        <v>165</v>
      </c>
      <c r="R1783" s="222" t="s">
        <v>165</v>
      </c>
      <c r="AS1783" s="222" t="s">
        <v>3454</v>
      </c>
      <c r="AT1783" s="222">
        <v>425586</v>
      </c>
    </row>
    <row r="1784" spans="1:46">
      <c r="A1784" s="222">
        <v>425587</v>
      </c>
      <c r="B1784" s="222" t="s">
        <v>470</v>
      </c>
      <c r="G1784" s="222" t="s">
        <v>166</v>
      </c>
      <c r="J1784" s="222" t="s">
        <v>164</v>
      </c>
      <c r="K1784" s="222" t="s">
        <v>164</v>
      </c>
      <c r="R1784" s="222" t="s">
        <v>166</v>
      </c>
      <c r="W1784" s="222" t="s">
        <v>166</v>
      </c>
      <c r="AS1784" s="222" t="s">
        <v>3454</v>
      </c>
      <c r="AT1784" s="222">
        <v>425587</v>
      </c>
    </row>
    <row r="1785" spans="1:46">
      <c r="A1785" s="222">
        <v>425589</v>
      </c>
      <c r="B1785" s="222" t="s">
        <v>470</v>
      </c>
      <c r="N1785" s="222" t="s">
        <v>165</v>
      </c>
      <c r="P1785" s="222" t="s">
        <v>165</v>
      </c>
      <c r="Q1785" s="222" t="s">
        <v>165</v>
      </c>
      <c r="R1785" s="222" t="s">
        <v>165</v>
      </c>
      <c r="T1785" s="222" t="s">
        <v>165</v>
      </c>
      <c r="U1785" s="222" t="s">
        <v>165</v>
      </c>
      <c r="V1785" s="222" t="s">
        <v>165</v>
      </c>
      <c r="W1785" s="222" t="s">
        <v>165</v>
      </c>
      <c r="X1785" s="222" t="s">
        <v>165</v>
      </c>
      <c r="AS1785" s="222" t="s">
        <v>3454</v>
      </c>
      <c r="AT1785" s="222">
        <v>425589</v>
      </c>
    </row>
    <row r="1786" spans="1:46">
      <c r="A1786" s="222">
        <v>425591</v>
      </c>
      <c r="B1786" s="222" t="s">
        <v>470</v>
      </c>
      <c r="N1786" s="222" t="s">
        <v>165</v>
      </c>
      <c r="P1786" s="222" t="s">
        <v>165</v>
      </c>
      <c r="Q1786" s="222" t="s">
        <v>165</v>
      </c>
      <c r="R1786" s="222" t="s">
        <v>165</v>
      </c>
      <c r="T1786" s="222" t="s">
        <v>165</v>
      </c>
      <c r="U1786" s="222" t="s">
        <v>165</v>
      </c>
      <c r="V1786" s="222" t="s">
        <v>165</v>
      </c>
      <c r="W1786" s="222" t="s">
        <v>165</v>
      </c>
      <c r="X1786" s="222" t="s">
        <v>165</v>
      </c>
      <c r="AS1786" s="222" t="s">
        <v>3454</v>
      </c>
      <c r="AT1786" s="222">
        <v>425591</v>
      </c>
    </row>
    <row r="1787" spans="1:46">
      <c r="A1787" s="222">
        <v>425593</v>
      </c>
      <c r="B1787" s="222" t="s">
        <v>470</v>
      </c>
      <c r="N1787" s="222" t="s">
        <v>166</v>
      </c>
      <c r="O1787" s="222" t="s">
        <v>165</v>
      </c>
      <c r="P1787" s="222" t="s">
        <v>165</v>
      </c>
      <c r="Q1787" s="222" t="s">
        <v>165</v>
      </c>
      <c r="T1787" s="222" t="s">
        <v>165</v>
      </c>
      <c r="U1787" s="222" t="s">
        <v>165</v>
      </c>
      <c r="V1787" s="222" t="s">
        <v>165</v>
      </c>
      <c r="W1787" s="222" t="s">
        <v>165</v>
      </c>
      <c r="X1787" s="222" t="s">
        <v>165</v>
      </c>
      <c r="AS1787" s="222" t="s">
        <v>3454</v>
      </c>
      <c r="AT1787" s="222">
        <v>425593</v>
      </c>
    </row>
    <row r="1788" spans="1:46">
      <c r="A1788" s="222">
        <v>425594</v>
      </c>
      <c r="B1788" s="222" t="s">
        <v>470</v>
      </c>
      <c r="I1788" s="222" t="s">
        <v>165</v>
      </c>
      <c r="K1788" s="222" t="s">
        <v>166</v>
      </c>
      <c r="L1788" s="222" t="s">
        <v>165</v>
      </c>
      <c r="N1788" s="222" t="s">
        <v>166</v>
      </c>
      <c r="O1788" s="222" t="s">
        <v>166</v>
      </c>
      <c r="P1788" s="222" t="s">
        <v>165</v>
      </c>
      <c r="Q1788" s="222" t="s">
        <v>165</v>
      </c>
      <c r="R1788" s="222" t="s">
        <v>165</v>
      </c>
      <c r="S1788" s="222" t="s">
        <v>166</v>
      </c>
      <c r="T1788" s="222" t="s">
        <v>165</v>
      </c>
      <c r="U1788" s="222" t="s">
        <v>165</v>
      </c>
      <c r="V1788" s="222" t="s">
        <v>165</v>
      </c>
      <c r="W1788" s="222" t="s">
        <v>165</v>
      </c>
      <c r="X1788" s="222" t="s">
        <v>165</v>
      </c>
      <c r="AS1788" s="222" t="s">
        <v>3454</v>
      </c>
      <c r="AT1788" s="222">
        <v>425594</v>
      </c>
    </row>
    <row r="1789" spans="1:46">
      <c r="A1789" s="222">
        <v>425596</v>
      </c>
      <c r="B1789" s="222" t="s">
        <v>470</v>
      </c>
      <c r="L1789" s="222" t="s">
        <v>165</v>
      </c>
      <c r="N1789" s="222" t="s">
        <v>166</v>
      </c>
      <c r="T1789" s="222" t="s">
        <v>165</v>
      </c>
      <c r="U1789" s="222" t="s">
        <v>165</v>
      </c>
      <c r="V1789" s="222" t="s">
        <v>165</v>
      </c>
      <c r="W1789" s="222" t="s">
        <v>165</v>
      </c>
      <c r="X1789" s="222" t="s">
        <v>165</v>
      </c>
      <c r="AS1789" s="222" t="s">
        <v>3454</v>
      </c>
      <c r="AT1789" s="222">
        <v>425596</v>
      </c>
    </row>
    <row r="1790" spans="1:46">
      <c r="A1790" s="222">
        <v>425598</v>
      </c>
      <c r="B1790" s="222" t="s">
        <v>470</v>
      </c>
      <c r="G1790" s="222" t="s">
        <v>165</v>
      </c>
      <c r="N1790" s="222" t="s">
        <v>165</v>
      </c>
      <c r="Q1790" s="222" t="s">
        <v>165</v>
      </c>
      <c r="T1790" s="222" t="s">
        <v>165</v>
      </c>
      <c r="U1790" s="222" t="s">
        <v>165</v>
      </c>
      <c r="V1790" s="222" t="s">
        <v>165</v>
      </c>
      <c r="W1790" s="222" t="s">
        <v>165</v>
      </c>
      <c r="X1790" s="222" t="s">
        <v>165</v>
      </c>
      <c r="AS1790" s="222" t="s">
        <v>3454</v>
      </c>
      <c r="AT1790" s="222">
        <v>425598</v>
      </c>
    </row>
    <row r="1791" spans="1:46">
      <c r="A1791" s="222">
        <v>425600</v>
      </c>
      <c r="B1791" s="222" t="s">
        <v>470</v>
      </c>
      <c r="K1791" s="222" t="s">
        <v>166</v>
      </c>
      <c r="N1791" s="222" t="s">
        <v>164</v>
      </c>
      <c r="O1791" s="222" t="s">
        <v>166</v>
      </c>
      <c r="T1791" s="222" t="s">
        <v>166</v>
      </c>
      <c r="U1791" s="222" t="s">
        <v>166</v>
      </c>
      <c r="V1791" s="222" t="s">
        <v>166</v>
      </c>
      <c r="W1791" s="222" t="s">
        <v>166</v>
      </c>
      <c r="X1791" s="222" t="s">
        <v>166</v>
      </c>
      <c r="AS1791" s="222" t="s">
        <v>3454</v>
      </c>
      <c r="AT1791" s="222">
        <v>425600</v>
      </c>
    </row>
    <row r="1792" spans="1:46">
      <c r="A1792" s="222">
        <v>425601</v>
      </c>
      <c r="B1792" s="222" t="s">
        <v>470</v>
      </c>
      <c r="L1792" s="222" t="s">
        <v>165</v>
      </c>
      <c r="N1792" s="222" t="s">
        <v>166</v>
      </c>
      <c r="R1792" s="222" t="s">
        <v>165</v>
      </c>
      <c r="T1792" s="222" t="s">
        <v>165</v>
      </c>
      <c r="U1792" s="222" t="s">
        <v>165</v>
      </c>
      <c r="V1792" s="222" t="s">
        <v>165</v>
      </c>
      <c r="W1792" s="222" t="s">
        <v>165</v>
      </c>
      <c r="AS1792" s="222" t="s">
        <v>3454</v>
      </c>
      <c r="AT1792" s="222">
        <v>425601</v>
      </c>
    </row>
    <row r="1793" spans="1:46">
      <c r="A1793" s="222">
        <v>425603</v>
      </c>
      <c r="B1793" s="222" t="s">
        <v>498</v>
      </c>
      <c r="T1793" s="222" t="s">
        <v>165</v>
      </c>
      <c r="V1793" s="222" t="s">
        <v>165</v>
      </c>
      <c r="W1793" s="222" t="s">
        <v>165</v>
      </c>
      <c r="X1793" s="222" t="s">
        <v>165</v>
      </c>
      <c r="Y1793" s="222" t="s">
        <v>165</v>
      </c>
      <c r="Z1793" s="222" t="s">
        <v>165</v>
      </c>
      <c r="AA1793" s="222" t="s">
        <v>165</v>
      </c>
      <c r="AB1793" s="222" t="s">
        <v>165</v>
      </c>
      <c r="AS1793" s="222" t="s">
        <v>3454</v>
      </c>
      <c r="AT1793" s="222">
        <v>425603</v>
      </c>
    </row>
    <row r="1794" spans="1:46">
      <c r="A1794" s="222">
        <v>425605</v>
      </c>
      <c r="B1794" s="222" t="s">
        <v>470</v>
      </c>
      <c r="H1794" s="222" t="s">
        <v>166</v>
      </c>
      <c r="N1794" s="222" t="s">
        <v>166</v>
      </c>
      <c r="S1794" s="222" t="s">
        <v>165</v>
      </c>
      <c r="T1794" s="222" t="s">
        <v>165</v>
      </c>
      <c r="U1794" s="222" t="s">
        <v>165</v>
      </c>
      <c r="V1794" s="222" t="s">
        <v>165</v>
      </c>
      <c r="W1794" s="222" t="s">
        <v>165</v>
      </c>
      <c r="X1794" s="222" t="s">
        <v>165</v>
      </c>
      <c r="AS1794" s="222" t="s">
        <v>3454</v>
      </c>
      <c r="AT1794" s="222">
        <v>425605</v>
      </c>
    </row>
    <row r="1795" spans="1:46">
      <c r="A1795" s="222">
        <v>425606</v>
      </c>
      <c r="B1795" s="222" t="s">
        <v>361</v>
      </c>
      <c r="F1795" s="222" t="s">
        <v>164</v>
      </c>
      <c r="G1795" s="222" t="s">
        <v>164</v>
      </c>
      <c r="H1795" s="222" t="s">
        <v>164</v>
      </c>
      <c r="L1795" s="222" t="s">
        <v>165</v>
      </c>
      <c r="N1795" s="222" t="s">
        <v>165</v>
      </c>
      <c r="O1795" s="222" t="s">
        <v>165</v>
      </c>
      <c r="P1795" s="222" t="s">
        <v>165</v>
      </c>
      <c r="Q1795" s="222" t="s">
        <v>165</v>
      </c>
      <c r="R1795" s="222" t="s">
        <v>165</v>
      </c>
      <c r="S1795" s="222" t="s">
        <v>165</v>
      </c>
      <c r="AS1795" s="222" t="s">
        <v>3454</v>
      </c>
      <c r="AT1795" s="222">
        <v>425606</v>
      </c>
    </row>
    <row r="1796" spans="1:46">
      <c r="A1796" s="222">
        <v>425611</v>
      </c>
      <c r="B1796" s="222" t="s">
        <v>470</v>
      </c>
      <c r="I1796" s="222" t="s">
        <v>166</v>
      </c>
      <c r="K1796" s="222" t="s">
        <v>165</v>
      </c>
      <c r="L1796" s="222" t="s">
        <v>165</v>
      </c>
      <c r="N1796" s="222" t="s">
        <v>166</v>
      </c>
      <c r="P1796" s="222" t="s">
        <v>165</v>
      </c>
      <c r="R1796" s="222" t="s">
        <v>165</v>
      </c>
      <c r="T1796" s="222" t="s">
        <v>165</v>
      </c>
      <c r="U1796" s="222" t="s">
        <v>165</v>
      </c>
      <c r="V1796" s="222" t="s">
        <v>165</v>
      </c>
      <c r="W1796" s="222" t="s">
        <v>165</v>
      </c>
      <c r="X1796" s="222" t="s">
        <v>165</v>
      </c>
      <c r="AS1796" s="222" t="s">
        <v>3454</v>
      </c>
      <c r="AT1796" s="222">
        <v>425611</v>
      </c>
    </row>
    <row r="1797" spans="1:46">
      <c r="A1797" s="222">
        <v>425614</v>
      </c>
      <c r="B1797" s="222" t="s">
        <v>361</v>
      </c>
      <c r="G1797" s="222" t="s">
        <v>166</v>
      </c>
      <c r="I1797" s="222" t="s">
        <v>165</v>
      </c>
      <c r="J1797" s="222" t="s">
        <v>165</v>
      </c>
      <c r="M1797" s="222" t="s">
        <v>165</v>
      </c>
      <c r="N1797" s="222" t="s">
        <v>165</v>
      </c>
      <c r="O1797" s="222" t="s">
        <v>165</v>
      </c>
      <c r="P1797" s="222" t="s">
        <v>165</v>
      </c>
      <c r="Q1797" s="222" t="s">
        <v>165</v>
      </c>
      <c r="R1797" s="222" t="s">
        <v>165</v>
      </c>
      <c r="S1797" s="222" t="s">
        <v>165</v>
      </c>
      <c r="AS1797" s="222" t="s">
        <v>3454</v>
      </c>
      <c r="AT1797" s="222">
        <v>425614</v>
      </c>
    </row>
    <row r="1798" spans="1:46">
      <c r="A1798" s="222">
        <v>425620</v>
      </c>
      <c r="B1798" s="222" t="s">
        <v>361</v>
      </c>
      <c r="D1798" s="222" t="s">
        <v>164</v>
      </c>
      <c r="I1798" s="222" t="s">
        <v>165</v>
      </c>
      <c r="L1798" s="222" t="s">
        <v>166</v>
      </c>
      <c r="N1798" s="222" t="s">
        <v>165</v>
      </c>
      <c r="O1798" s="222" t="s">
        <v>165</v>
      </c>
      <c r="P1798" s="222" t="s">
        <v>165</v>
      </c>
      <c r="Q1798" s="222" t="s">
        <v>165</v>
      </c>
      <c r="R1798" s="222" t="s">
        <v>165</v>
      </c>
      <c r="S1798" s="222" t="s">
        <v>165</v>
      </c>
      <c r="AS1798" s="222" t="s">
        <v>3454</v>
      </c>
      <c r="AT1798" s="222">
        <v>425620</v>
      </c>
    </row>
    <row r="1799" spans="1:46">
      <c r="A1799" s="222">
        <v>425621</v>
      </c>
      <c r="B1799" s="222" t="s">
        <v>470</v>
      </c>
      <c r="T1799" s="222" t="s">
        <v>165</v>
      </c>
      <c r="U1799" s="222" t="s">
        <v>165</v>
      </c>
      <c r="V1799" s="222" t="s">
        <v>165</v>
      </c>
      <c r="W1799" s="222" t="s">
        <v>165</v>
      </c>
      <c r="X1799" s="222" t="s">
        <v>165</v>
      </c>
      <c r="AS1799" s="222" t="s">
        <v>3454</v>
      </c>
      <c r="AT1799" s="222">
        <v>425621</v>
      </c>
    </row>
    <row r="1800" spans="1:46">
      <c r="A1800" s="222">
        <v>425622</v>
      </c>
      <c r="B1800" s="222" t="s">
        <v>470</v>
      </c>
      <c r="F1800" s="222" t="s">
        <v>164</v>
      </c>
      <c r="K1800" s="222" t="s">
        <v>164</v>
      </c>
      <c r="L1800" s="222" t="s">
        <v>165</v>
      </c>
      <c r="M1800" s="222" t="s">
        <v>165</v>
      </c>
      <c r="N1800" s="222" t="s">
        <v>165</v>
      </c>
      <c r="P1800" s="222" t="s">
        <v>165</v>
      </c>
      <c r="R1800" s="222" t="s">
        <v>165</v>
      </c>
      <c r="T1800" s="222" t="s">
        <v>165</v>
      </c>
      <c r="U1800" s="222" t="s">
        <v>165</v>
      </c>
      <c r="V1800" s="222" t="s">
        <v>166</v>
      </c>
      <c r="W1800" s="222" t="s">
        <v>165</v>
      </c>
      <c r="AS1800" s="222" t="s">
        <v>3454</v>
      </c>
      <c r="AT1800" s="222">
        <v>425622</v>
      </c>
    </row>
    <row r="1801" spans="1:46">
      <c r="A1801" s="222">
        <v>425629</v>
      </c>
      <c r="B1801" s="222" t="s">
        <v>470</v>
      </c>
      <c r="I1801" s="222" t="s">
        <v>165</v>
      </c>
      <c r="L1801" s="222" t="s">
        <v>166</v>
      </c>
      <c r="M1801" s="222" t="s">
        <v>164</v>
      </c>
      <c r="N1801" s="222" t="s">
        <v>165</v>
      </c>
      <c r="P1801" s="222" t="s">
        <v>165</v>
      </c>
      <c r="R1801" s="222" t="s">
        <v>165</v>
      </c>
      <c r="T1801" s="222" t="s">
        <v>165</v>
      </c>
      <c r="U1801" s="222" t="s">
        <v>165</v>
      </c>
      <c r="V1801" s="222" t="s">
        <v>165</v>
      </c>
      <c r="W1801" s="222" t="s">
        <v>165</v>
      </c>
      <c r="X1801" s="222" t="s">
        <v>165</v>
      </c>
      <c r="AS1801" s="222" t="s">
        <v>3454</v>
      </c>
      <c r="AT1801" s="222">
        <v>425629</v>
      </c>
    </row>
    <row r="1802" spans="1:46">
      <c r="A1802" s="222">
        <v>425632</v>
      </c>
      <c r="B1802" s="222" t="s">
        <v>361</v>
      </c>
      <c r="D1802" s="222" t="s">
        <v>164</v>
      </c>
      <c r="F1802" s="222" t="s">
        <v>166</v>
      </c>
      <c r="K1802" s="222" t="s">
        <v>164</v>
      </c>
      <c r="L1802" s="222" t="s">
        <v>166</v>
      </c>
      <c r="N1802" s="222" t="s">
        <v>165</v>
      </c>
      <c r="O1802" s="222" t="s">
        <v>165</v>
      </c>
      <c r="P1802" s="222" t="s">
        <v>165</v>
      </c>
      <c r="Q1802" s="222" t="s">
        <v>165</v>
      </c>
      <c r="R1802" s="222" t="s">
        <v>165</v>
      </c>
      <c r="S1802" s="222" t="s">
        <v>165</v>
      </c>
      <c r="AS1802" s="222" t="s">
        <v>3454</v>
      </c>
      <c r="AT1802" s="222">
        <v>425632</v>
      </c>
    </row>
    <row r="1803" spans="1:46">
      <c r="A1803" s="222">
        <v>425635</v>
      </c>
      <c r="B1803" s="222" t="s">
        <v>470</v>
      </c>
      <c r="C1803" s="222" t="s">
        <v>164</v>
      </c>
      <c r="I1803" s="222" t="s">
        <v>164</v>
      </c>
      <c r="K1803" s="222" t="s">
        <v>164</v>
      </c>
      <c r="L1803" s="222" t="s">
        <v>164</v>
      </c>
      <c r="N1803" s="222" t="s">
        <v>166</v>
      </c>
      <c r="O1803" s="222" t="s">
        <v>166</v>
      </c>
      <c r="P1803" s="222" t="s">
        <v>166</v>
      </c>
      <c r="Q1803" s="222" t="s">
        <v>166</v>
      </c>
      <c r="R1803" s="222" t="s">
        <v>166</v>
      </c>
      <c r="T1803" s="222" t="s">
        <v>165</v>
      </c>
      <c r="U1803" s="222" t="s">
        <v>165</v>
      </c>
      <c r="V1803" s="222" t="s">
        <v>165</v>
      </c>
      <c r="W1803" s="222" t="s">
        <v>165</v>
      </c>
      <c r="X1803" s="222" t="s">
        <v>165</v>
      </c>
      <c r="AS1803" s="222" t="s">
        <v>3454</v>
      </c>
      <c r="AT1803" s="222">
        <v>425635</v>
      </c>
    </row>
    <row r="1804" spans="1:46">
      <c r="A1804" s="222">
        <v>425639</v>
      </c>
      <c r="B1804" s="222" t="s">
        <v>470</v>
      </c>
      <c r="R1804" s="222" t="s">
        <v>165</v>
      </c>
      <c r="T1804" s="222" t="s">
        <v>165</v>
      </c>
      <c r="U1804" s="222" t="s">
        <v>165</v>
      </c>
      <c r="V1804" s="222" t="s">
        <v>165</v>
      </c>
      <c r="W1804" s="222" t="s">
        <v>165</v>
      </c>
      <c r="AS1804" s="222" t="s">
        <v>3454</v>
      </c>
      <c r="AT1804" s="222">
        <v>425639</v>
      </c>
    </row>
    <row r="1805" spans="1:46">
      <c r="A1805" s="222">
        <v>425641</v>
      </c>
      <c r="B1805" s="222" t="s">
        <v>470</v>
      </c>
      <c r="N1805" s="222" t="s">
        <v>166</v>
      </c>
      <c r="R1805" s="222" t="s">
        <v>165</v>
      </c>
      <c r="S1805" s="222" t="s">
        <v>165</v>
      </c>
      <c r="T1805" s="222" t="s">
        <v>165</v>
      </c>
      <c r="U1805" s="222" t="s">
        <v>165</v>
      </c>
      <c r="V1805" s="222" t="s">
        <v>165</v>
      </c>
      <c r="W1805" s="222" t="s">
        <v>165</v>
      </c>
      <c r="X1805" s="222" t="s">
        <v>165</v>
      </c>
      <c r="AS1805" s="222" t="s">
        <v>3454</v>
      </c>
      <c r="AT1805" s="222">
        <v>425641</v>
      </c>
    </row>
    <row r="1806" spans="1:46">
      <c r="A1806" s="222">
        <v>425642</v>
      </c>
      <c r="B1806" s="222" t="s">
        <v>470</v>
      </c>
      <c r="T1806" s="222" t="s">
        <v>165</v>
      </c>
      <c r="U1806" s="222" t="s">
        <v>165</v>
      </c>
      <c r="V1806" s="222" t="s">
        <v>165</v>
      </c>
      <c r="W1806" s="222" t="s">
        <v>165</v>
      </c>
      <c r="X1806" s="222" t="s">
        <v>165</v>
      </c>
      <c r="AS1806" s="222" t="s">
        <v>3454</v>
      </c>
      <c r="AT1806" s="222">
        <v>425642</v>
      </c>
    </row>
    <row r="1807" spans="1:46">
      <c r="A1807" s="222">
        <v>425643</v>
      </c>
      <c r="B1807" s="222" t="s">
        <v>470</v>
      </c>
      <c r="F1807" s="222" t="s">
        <v>165</v>
      </c>
      <c r="T1807" s="222" t="s">
        <v>165</v>
      </c>
      <c r="U1807" s="222" t="s">
        <v>165</v>
      </c>
      <c r="V1807" s="222" t="s">
        <v>165</v>
      </c>
      <c r="W1807" s="222" t="s">
        <v>165</v>
      </c>
      <c r="X1807" s="222" t="s">
        <v>165</v>
      </c>
      <c r="AS1807" s="222" t="s">
        <v>3454</v>
      </c>
      <c r="AT1807" s="222">
        <v>425643</v>
      </c>
    </row>
    <row r="1808" spans="1:46">
      <c r="A1808" s="222">
        <v>425644</v>
      </c>
      <c r="B1808" s="222" t="s">
        <v>361</v>
      </c>
      <c r="D1808" s="222" t="s">
        <v>166</v>
      </c>
      <c r="E1808" s="222" t="s">
        <v>164</v>
      </c>
      <c r="K1808" s="222" t="s">
        <v>165</v>
      </c>
      <c r="O1808" s="222" t="s">
        <v>165</v>
      </c>
      <c r="R1808" s="222" t="s">
        <v>165</v>
      </c>
      <c r="AS1808" s="222" t="s">
        <v>3454</v>
      </c>
      <c r="AT1808" s="222">
        <v>425644</v>
      </c>
    </row>
    <row r="1809" spans="1:46">
      <c r="A1809" s="222">
        <v>425645</v>
      </c>
      <c r="B1809" s="222" t="s">
        <v>470</v>
      </c>
      <c r="L1809" s="222" t="s">
        <v>166</v>
      </c>
      <c r="R1809" s="222" t="s">
        <v>165</v>
      </c>
      <c r="T1809" s="222" t="s">
        <v>165</v>
      </c>
      <c r="U1809" s="222" t="s">
        <v>165</v>
      </c>
      <c r="V1809" s="222" t="s">
        <v>165</v>
      </c>
      <c r="W1809" s="222" t="s">
        <v>165</v>
      </c>
      <c r="AS1809" s="222" t="s">
        <v>3454</v>
      </c>
      <c r="AT1809" s="222">
        <v>425645</v>
      </c>
    </row>
    <row r="1810" spans="1:46">
      <c r="A1810" s="222">
        <v>425646</v>
      </c>
      <c r="B1810" s="222" t="s">
        <v>470</v>
      </c>
      <c r="O1810" s="222" t="s">
        <v>165</v>
      </c>
      <c r="P1810" s="222" t="s">
        <v>165</v>
      </c>
      <c r="R1810" s="222" t="s">
        <v>165</v>
      </c>
      <c r="U1810" s="222" t="s">
        <v>165</v>
      </c>
      <c r="V1810" s="222" t="s">
        <v>165</v>
      </c>
      <c r="W1810" s="222" t="s">
        <v>165</v>
      </c>
      <c r="X1810" s="222" t="s">
        <v>165</v>
      </c>
      <c r="AS1810" s="222" t="s">
        <v>3454</v>
      </c>
      <c r="AT1810" s="222">
        <v>425646</v>
      </c>
    </row>
    <row r="1811" spans="1:46">
      <c r="A1811" s="222">
        <v>425650</v>
      </c>
      <c r="B1811" s="222" t="s">
        <v>470</v>
      </c>
      <c r="E1811" s="222" t="s">
        <v>165</v>
      </c>
      <c r="F1811" s="222" t="s">
        <v>165</v>
      </c>
      <c r="G1811" s="222" t="s">
        <v>165</v>
      </c>
      <c r="O1811" s="222" t="s">
        <v>166</v>
      </c>
      <c r="T1811" s="222" t="s">
        <v>165</v>
      </c>
      <c r="U1811" s="222" t="s">
        <v>165</v>
      </c>
      <c r="V1811" s="222" t="s">
        <v>165</v>
      </c>
      <c r="W1811" s="222" t="s">
        <v>165</v>
      </c>
      <c r="X1811" s="222" t="s">
        <v>165</v>
      </c>
      <c r="AS1811" s="222" t="s">
        <v>3454</v>
      </c>
      <c r="AT1811" s="222">
        <v>425650</v>
      </c>
    </row>
    <row r="1812" spans="1:46">
      <c r="A1812" s="222">
        <v>425657</v>
      </c>
      <c r="B1812" s="222" t="s">
        <v>470</v>
      </c>
      <c r="K1812" s="222" t="s">
        <v>166</v>
      </c>
      <c r="T1812" s="222" t="s">
        <v>165</v>
      </c>
      <c r="U1812" s="222" t="s">
        <v>165</v>
      </c>
      <c r="V1812" s="222" t="s">
        <v>165</v>
      </c>
      <c r="W1812" s="222" t="s">
        <v>165</v>
      </c>
      <c r="X1812" s="222" t="s">
        <v>165</v>
      </c>
      <c r="AS1812" s="222" t="s">
        <v>3454</v>
      </c>
      <c r="AT1812" s="222">
        <v>425657</v>
      </c>
    </row>
    <row r="1813" spans="1:46">
      <c r="A1813" s="222">
        <v>425661</v>
      </c>
      <c r="B1813" s="222" t="s">
        <v>470</v>
      </c>
      <c r="M1813" s="222" t="s">
        <v>165</v>
      </c>
      <c r="R1813" s="222" t="s">
        <v>165</v>
      </c>
      <c r="T1813" s="222" t="s">
        <v>165</v>
      </c>
      <c r="U1813" s="222" t="s">
        <v>165</v>
      </c>
      <c r="V1813" s="222" t="s">
        <v>165</v>
      </c>
      <c r="W1813" s="222" t="s">
        <v>165</v>
      </c>
      <c r="AS1813" s="222" t="s">
        <v>3454</v>
      </c>
      <c r="AT1813" s="222">
        <v>425661</v>
      </c>
    </row>
    <row r="1814" spans="1:46">
      <c r="A1814" s="222">
        <v>425662</v>
      </c>
      <c r="B1814" s="222" t="s">
        <v>361</v>
      </c>
      <c r="D1814" s="222" t="s">
        <v>166</v>
      </c>
      <c r="J1814" s="222" t="s">
        <v>164</v>
      </c>
      <c r="K1814" s="222" t="s">
        <v>164</v>
      </c>
      <c r="M1814" s="222" t="s">
        <v>166</v>
      </c>
      <c r="O1814" s="222" t="s">
        <v>165</v>
      </c>
      <c r="R1814" s="222" t="s">
        <v>165</v>
      </c>
      <c r="AS1814" s="222" t="s">
        <v>3454</v>
      </c>
      <c r="AT1814" s="222">
        <v>425662</v>
      </c>
    </row>
    <row r="1815" spans="1:46">
      <c r="A1815" s="222">
        <v>425668</v>
      </c>
      <c r="B1815" s="222" t="s">
        <v>470</v>
      </c>
      <c r="N1815" s="222" t="s">
        <v>166</v>
      </c>
      <c r="P1815" s="222" t="s">
        <v>166</v>
      </c>
      <c r="Q1815" s="222" t="s">
        <v>165</v>
      </c>
      <c r="T1815" s="222" t="s">
        <v>165</v>
      </c>
      <c r="U1815" s="222" t="s">
        <v>165</v>
      </c>
      <c r="V1815" s="222" t="s">
        <v>165</v>
      </c>
      <c r="W1815" s="222" t="s">
        <v>165</v>
      </c>
      <c r="X1815" s="222" t="s">
        <v>165</v>
      </c>
      <c r="AS1815" s="222" t="s">
        <v>3454</v>
      </c>
      <c r="AT1815" s="222">
        <v>425668</v>
      </c>
    </row>
    <row r="1816" spans="1:46">
      <c r="A1816" s="222">
        <v>425670</v>
      </c>
      <c r="B1816" s="222" t="s">
        <v>498</v>
      </c>
      <c r="U1816" s="222" t="s">
        <v>165</v>
      </c>
      <c r="V1816" s="222" t="s">
        <v>165</v>
      </c>
      <c r="W1816" s="222" t="s">
        <v>165</v>
      </c>
      <c r="Z1816" s="222" t="s">
        <v>165</v>
      </c>
      <c r="AA1816" s="222" t="s">
        <v>165</v>
      </c>
      <c r="AB1816" s="222" t="s">
        <v>165</v>
      </c>
      <c r="AS1816" s="222" t="s">
        <v>3454</v>
      </c>
      <c r="AT1816" s="222">
        <v>425670</v>
      </c>
    </row>
    <row r="1817" spans="1:46">
      <c r="A1817" s="222">
        <v>425673</v>
      </c>
      <c r="B1817" s="222" t="s">
        <v>470</v>
      </c>
      <c r="K1817" s="222" t="s">
        <v>164</v>
      </c>
      <c r="L1817" s="222" t="s">
        <v>164</v>
      </c>
      <c r="O1817" s="222" t="s">
        <v>166</v>
      </c>
      <c r="P1817" s="222" t="s">
        <v>166</v>
      </c>
      <c r="R1817" s="222" t="s">
        <v>165</v>
      </c>
      <c r="U1817" s="222" t="s">
        <v>165</v>
      </c>
      <c r="V1817" s="222" t="s">
        <v>165</v>
      </c>
      <c r="AS1817" s="222" t="s">
        <v>3454</v>
      </c>
      <c r="AT1817" s="222">
        <v>425673</v>
      </c>
    </row>
    <row r="1818" spans="1:46">
      <c r="A1818" s="222">
        <v>425675</v>
      </c>
      <c r="B1818" s="222" t="s">
        <v>361</v>
      </c>
      <c r="D1818" s="222" t="s">
        <v>166</v>
      </c>
      <c r="J1818" s="222" t="s">
        <v>165</v>
      </c>
      <c r="K1818" s="222" t="s">
        <v>165</v>
      </c>
      <c r="M1818" s="222" t="s">
        <v>165</v>
      </c>
      <c r="N1818" s="222" t="s">
        <v>165</v>
      </c>
      <c r="O1818" s="222" t="s">
        <v>165</v>
      </c>
      <c r="P1818" s="222" t="s">
        <v>165</v>
      </c>
      <c r="Q1818" s="222" t="s">
        <v>165</v>
      </c>
      <c r="R1818" s="222" t="s">
        <v>165</v>
      </c>
      <c r="S1818" s="222" t="s">
        <v>165</v>
      </c>
      <c r="AS1818" s="222" t="s">
        <v>3454</v>
      </c>
      <c r="AT1818" s="222">
        <v>425675</v>
      </c>
    </row>
    <row r="1819" spans="1:46">
      <c r="A1819" s="222">
        <v>425676</v>
      </c>
      <c r="B1819" s="222" t="s">
        <v>361</v>
      </c>
      <c r="E1819" s="222" t="s">
        <v>164</v>
      </c>
      <c r="H1819" s="222" t="s">
        <v>165</v>
      </c>
      <c r="K1819" s="222" t="s">
        <v>166</v>
      </c>
      <c r="L1819" s="222" t="s">
        <v>166</v>
      </c>
      <c r="N1819" s="222" t="s">
        <v>165</v>
      </c>
      <c r="O1819" s="222" t="s">
        <v>165</v>
      </c>
      <c r="P1819" s="222" t="s">
        <v>165</v>
      </c>
      <c r="Q1819" s="222" t="s">
        <v>165</v>
      </c>
      <c r="R1819" s="222" t="s">
        <v>165</v>
      </c>
      <c r="S1819" s="222" t="s">
        <v>165</v>
      </c>
      <c r="AS1819" s="222" t="s">
        <v>3454</v>
      </c>
      <c r="AT1819" s="222">
        <v>425676</v>
      </c>
    </row>
    <row r="1820" spans="1:46">
      <c r="A1820" s="222">
        <v>425678</v>
      </c>
      <c r="B1820" s="222" t="s">
        <v>361</v>
      </c>
      <c r="F1820" s="222" t="s">
        <v>166</v>
      </c>
      <c r="H1820" s="222" t="s">
        <v>166</v>
      </c>
      <c r="K1820" s="222" t="s">
        <v>164</v>
      </c>
      <c r="L1820" s="222" t="s">
        <v>165</v>
      </c>
      <c r="N1820" s="222" t="s">
        <v>165</v>
      </c>
      <c r="O1820" s="222" t="s">
        <v>165</v>
      </c>
      <c r="P1820" s="222" t="s">
        <v>165</v>
      </c>
      <c r="Q1820" s="222" t="s">
        <v>165</v>
      </c>
      <c r="R1820" s="222" t="s">
        <v>165</v>
      </c>
      <c r="S1820" s="222" t="s">
        <v>165</v>
      </c>
      <c r="AS1820" s="222" t="s">
        <v>3454</v>
      </c>
      <c r="AT1820" s="222">
        <v>425678</v>
      </c>
    </row>
    <row r="1821" spans="1:46">
      <c r="A1821" s="222">
        <v>425680</v>
      </c>
      <c r="B1821" s="222" t="s">
        <v>470</v>
      </c>
      <c r="D1821" s="222" t="s">
        <v>166</v>
      </c>
      <c r="F1821" s="222" t="s">
        <v>164</v>
      </c>
      <c r="O1821" s="222" t="s">
        <v>166</v>
      </c>
      <c r="T1821" s="222" t="s">
        <v>165</v>
      </c>
      <c r="U1821" s="222" t="s">
        <v>165</v>
      </c>
      <c r="W1821" s="222" t="s">
        <v>165</v>
      </c>
      <c r="X1821" s="222" t="s">
        <v>165</v>
      </c>
      <c r="AS1821" s="222" t="s">
        <v>3454</v>
      </c>
      <c r="AT1821" s="222">
        <v>425680</v>
      </c>
    </row>
    <row r="1822" spans="1:46">
      <c r="A1822" s="222">
        <v>425682</v>
      </c>
      <c r="B1822" s="222" t="s">
        <v>470</v>
      </c>
      <c r="L1822" s="222" t="s">
        <v>165</v>
      </c>
      <c r="N1822" s="222" t="s">
        <v>166</v>
      </c>
      <c r="T1822" s="222" t="s">
        <v>165</v>
      </c>
      <c r="U1822" s="222" t="s">
        <v>165</v>
      </c>
      <c r="V1822" s="222" t="s">
        <v>165</v>
      </c>
      <c r="W1822" s="222" t="s">
        <v>165</v>
      </c>
      <c r="X1822" s="222" t="s">
        <v>165</v>
      </c>
      <c r="AS1822" s="222" t="s">
        <v>3454</v>
      </c>
      <c r="AT1822" s="222">
        <v>425682</v>
      </c>
    </row>
    <row r="1823" spans="1:46">
      <c r="A1823" s="222">
        <v>425684</v>
      </c>
      <c r="B1823" s="222" t="s">
        <v>470</v>
      </c>
      <c r="K1823" s="222" t="s">
        <v>164</v>
      </c>
      <c r="N1823" s="222" t="s">
        <v>166</v>
      </c>
      <c r="T1823" s="222" t="s">
        <v>165</v>
      </c>
      <c r="U1823" s="222" t="s">
        <v>165</v>
      </c>
      <c r="V1823" s="222" t="s">
        <v>165</v>
      </c>
      <c r="W1823" s="222" t="s">
        <v>165</v>
      </c>
      <c r="X1823" s="222" t="s">
        <v>165</v>
      </c>
      <c r="AS1823" s="222" t="s">
        <v>3454</v>
      </c>
      <c r="AT1823" s="222">
        <v>425684</v>
      </c>
    </row>
    <row r="1824" spans="1:46">
      <c r="A1824" s="222">
        <v>425685</v>
      </c>
      <c r="B1824" s="222" t="s">
        <v>361</v>
      </c>
      <c r="H1824" s="222" t="s">
        <v>165</v>
      </c>
      <c r="L1824" s="222" t="s">
        <v>165</v>
      </c>
      <c r="N1824" s="222" t="s">
        <v>165</v>
      </c>
      <c r="O1824" s="222" t="s">
        <v>165</v>
      </c>
      <c r="R1824" s="222" t="s">
        <v>165</v>
      </c>
      <c r="S1824" s="222" t="s">
        <v>165</v>
      </c>
      <c r="AS1824" s="222" t="s">
        <v>3454</v>
      </c>
      <c r="AT1824" s="222">
        <v>425685</v>
      </c>
    </row>
    <row r="1825" spans="1:46">
      <c r="A1825" s="222">
        <v>425688</v>
      </c>
      <c r="B1825" s="222" t="s">
        <v>470</v>
      </c>
      <c r="F1825" s="222" t="s">
        <v>164</v>
      </c>
      <c r="J1825" s="222" t="s">
        <v>164</v>
      </c>
      <c r="K1825" s="222" t="s">
        <v>166</v>
      </c>
      <c r="P1825" s="222" t="s">
        <v>165</v>
      </c>
      <c r="R1825" s="222" t="s">
        <v>164</v>
      </c>
      <c r="U1825" s="222" t="s">
        <v>165</v>
      </c>
      <c r="V1825" s="222" t="s">
        <v>165</v>
      </c>
      <c r="W1825" s="222" t="s">
        <v>165</v>
      </c>
      <c r="AS1825" s="222" t="s">
        <v>3454</v>
      </c>
      <c r="AT1825" s="222">
        <v>425688</v>
      </c>
    </row>
    <row r="1826" spans="1:46">
      <c r="A1826" s="222">
        <v>425689</v>
      </c>
      <c r="B1826" s="222" t="s">
        <v>470</v>
      </c>
      <c r="O1826" s="222" t="s">
        <v>166</v>
      </c>
      <c r="U1826" s="222" t="s">
        <v>165</v>
      </c>
      <c r="V1826" s="222" t="s">
        <v>165</v>
      </c>
      <c r="W1826" s="222" t="s">
        <v>165</v>
      </c>
      <c r="X1826" s="222" t="s">
        <v>165</v>
      </c>
      <c r="AS1826" s="222" t="s">
        <v>3454</v>
      </c>
      <c r="AT1826" s="222">
        <v>425689</v>
      </c>
    </row>
    <row r="1827" spans="1:46">
      <c r="A1827" s="222">
        <v>425692</v>
      </c>
      <c r="B1827" s="222" t="s">
        <v>470</v>
      </c>
      <c r="F1827" s="222" t="s">
        <v>165</v>
      </c>
      <c r="K1827" s="222" t="s">
        <v>165</v>
      </c>
      <c r="M1827" s="222" t="s">
        <v>166</v>
      </c>
      <c r="N1827" s="222" t="s">
        <v>166</v>
      </c>
      <c r="O1827" s="222" t="s">
        <v>166</v>
      </c>
      <c r="T1827" s="222" t="s">
        <v>165</v>
      </c>
      <c r="U1827" s="222" t="s">
        <v>165</v>
      </c>
      <c r="V1827" s="222" t="s">
        <v>165</v>
      </c>
      <c r="W1827" s="222" t="s">
        <v>165</v>
      </c>
      <c r="X1827" s="222" t="s">
        <v>165</v>
      </c>
      <c r="AS1827" s="222" t="s">
        <v>3454</v>
      </c>
      <c r="AT1827" s="222">
        <v>425692</v>
      </c>
    </row>
    <row r="1828" spans="1:46">
      <c r="A1828" s="222">
        <v>425695</v>
      </c>
      <c r="B1828" s="222" t="s">
        <v>361</v>
      </c>
      <c r="D1828" s="222" t="s">
        <v>166</v>
      </c>
      <c r="E1828" s="222" t="s">
        <v>164</v>
      </c>
      <c r="I1828" s="222" t="s">
        <v>166</v>
      </c>
      <c r="N1828" s="222" t="s">
        <v>165</v>
      </c>
      <c r="O1828" s="222" t="s">
        <v>165</v>
      </c>
      <c r="P1828" s="222" t="s">
        <v>165</v>
      </c>
      <c r="Q1828" s="222" t="s">
        <v>165</v>
      </c>
      <c r="R1828" s="222" t="s">
        <v>165</v>
      </c>
      <c r="S1828" s="222" t="s">
        <v>165</v>
      </c>
      <c r="AS1828" s="222" t="s">
        <v>3454</v>
      </c>
      <c r="AT1828" s="222">
        <v>425695</v>
      </c>
    </row>
    <row r="1829" spans="1:46">
      <c r="A1829" s="222">
        <v>425697</v>
      </c>
      <c r="B1829" s="222" t="s">
        <v>470</v>
      </c>
      <c r="I1829" s="222" t="s">
        <v>166</v>
      </c>
      <c r="T1829" s="222" t="s">
        <v>165</v>
      </c>
      <c r="U1829" s="222" t="s">
        <v>165</v>
      </c>
      <c r="V1829" s="222" t="s">
        <v>165</v>
      </c>
      <c r="W1829" s="222" t="s">
        <v>165</v>
      </c>
      <c r="AS1829" s="222" t="s">
        <v>3454</v>
      </c>
      <c r="AT1829" s="222">
        <v>425697</v>
      </c>
    </row>
    <row r="1830" spans="1:46">
      <c r="A1830" s="222">
        <v>425698</v>
      </c>
      <c r="B1830" s="222" t="s">
        <v>470</v>
      </c>
      <c r="N1830" s="222" t="s">
        <v>166</v>
      </c>
      <c r="T1830" s="222" t="s">
        <v>165</v>
      </c>
      <c r="U1830" s="222" t="s">
        <v>165</v>
      </c>
      <c r="V1830" s="222" t="s">
        <v>165</v>
      </c>
      <c r="W1830" s="222" t="s">
        <v>165</v>
      </c>
      <c r="AS1830" s="222" t="s">
        <v>3454</v>
      </c>
      <c r="AT1830" s="222">
        <v>425698</v>
      </c>
    </row>
    <row r="1831" spans="1:46">
      <c r="A1831" s="222">
        <v>425700</v>
      </c>
      <c r="B1831" s="222" t="s">
        <v>470</v>
      </c>
      <c r="T1831" s="222" t="s">
        <v>165</v>
      </c>
      <c r="U1831" s="222" t="s">
        <v>165</v>
      </c>
      <c r="V1831" s="222" t="s">
        <v>165</v>
      </c>
      <c r="W1831" s="222" t="s">
        <v>165</v>
      </c>
      <c r="X1831" s="222" t="s">
        <v>165</v>
      </c>
      <c r="AS1831" s="222" t="s">
        <v>3454</v>
      </c>
      <c r="AT1831" s="222">
        <v>425700</v>
      </c>
    </row>
    <row r="1832" spans="1:46">
      <c r="A1832" s="222">
        <v>425701</v>
      </c>
      <c r="B1832" s="222" t="s">
        <v>470</v>
      </c>
      <c r="J1832" s="222" t="s">
        <v>164</v>
      </c>
      <c r="L1832" s="222" t="s">
        <v>165</v>
      </c>
      <c r="P1832" s="222" t="s">
        <v>166</v>
      </c>
      <c r="U1832" s="222" t="s">
        <v>165</v>
      </c>
      <c r="V1832" s="222" t="s">
        <v>165</v>
      </c>
      <c r="W1832" s="222" t="s">
        <v>165</v>
      </c>
      <c r="X1832" s="222" t="s">
        <v>166</v>
      </c>
      <c r="AS1832" s="222" t="s">
        <v>3454</v>
      </c>
      <c r="AT1832" s="222">
        <v>425701</v>
      </c>
    </row>
    <row r="1833" spans="1:46">
      <c r="A1833" s="222">
        <v>425704</v>
      </c>
      <c r="B1833" s="222" t="s">
        <v>470</v>
      </c>
      <c r="F1833" s="222" t="s">
        <v>164</v>
      </c>
      <c r="G1833" s="222" t="s">
        <v>164</v>
      </c>
      <c r="R1833" s="222" t="s">
        <v>165</v>
      </c>
      <c r="S1833" s="222" t="s">
        <v>166</v>
      </c>
      <c r="U1833" s="222" t="s">
        <v>165</v>
      </c>
      <c r="V1833" s="222" t="s">
        <v>165</v>
      </c>
      <c r="W1833" s="222" t="s">
        <v>165</v>
      </c>
      <c r="AS1833" s="222" t="s">
        <v>3454</v>
      </c>
      <c r="AT1833" s="222">
        <v>425704</v>
      </c>
    </row>
    <row r="1834" spans="1:46">
      <c r="A1834" s="222">
        <v>425707</v>
      </c>
      <c r="B1834" s="222" t="s">
        <v>470</v>
      </c>
      <c r="D1834" s="222" t="s">
        <v>165</v>
      </c>
      <c r="K1834" s="222" t="s">
        <v>166</v>
      </c>
      <c r="N1834" s="222" t="s">
        <v>166</v>
      </c>
      <c r="T1834" s="222" t="s">
        <v>165</v>
      </c>
      <c r="U1834" s="222" t="s">
        <v>165</v>
      </c>
      <c r="V1834" s="222" t="s">
        <v>165</v>
      </c>
      <c r="W1834" s="222" t="s">
        <v>165</v>
      </c>
      <c r="X1834" s="222" t="s">
        <v>165</v>
      </c>
      <c r="AS1834" s="222" t="s">
        <v>3454</v>
      </c>
      <c r="AT1834" s="222">
        <v>425707</v>
      </c>
    </row>
    <row r="1835" spans="1:46">
      <c r="A1835" s="222">
        <v>425709</v>
      </c>
      <c r="B1835" s="222" t="s">
        <v>470</v>
      </c>
      <c r="L1835" s="222" t="s">
        <v>165</v>
      </c>
      <c r="R1835" s="222" t="s">
        <v>165</v>
      </c>
      <c r="T1835" s="222" t="s">
        <v>165</v>
      </c>
      <c r="U1835" s="222" t="s">
        <v>165</v>
      </c>
      <c r="V1835" s="222" t="s">
        <v>165</v>
      </c>
      <c r="W1835" s="222" t="s">
        <v>165</v>
      </c>
      <c r="AS1835" s="222" t="s">
        <v>3454</v>
      </c>
      <c r="AT1835" s="222">
        <v>425709</v>
      </c>
    </row>
    <row r="1836" spans="1:46">
      <c r="A1836" s="222">
        <v>425710</v>
      </c>
      <c r="B1836" s="222" t="s">
        <v>470</v>
      </c>
      <c r="J1836" s="222" t="s">
        <v>166</v>
      </c>
      <c r="L1836" s="222" t="s">
        <v>166</v>
      </c>
      <c r="N1836" s="222" t="s">
        <v>166</v>
      </c>
      <c r="O1836" s="222" t="s">
        <v>165</v>
      </c>
      <c r="R1836" s="222" t="s">
        <v>165</v>
      </c>
      <c r="T1836" s="222" t="s">
        <v>165</v>
      </c>
      <c r="U1836" s="222" t="s">
        <v>165</v>
      </c>
      <c r="V1836" s="222" t="s">
        <v>165</v>
      </c>
      <c r="W1836" s="222" t="s">
        <v>165</v>
      </c>
      <c r="AS1836" s="222" t="s">
        <v>3454</v>
      </c>
      <c r="AT1836" s="222">
        <v>425710</v>
      </c>
    </row>
    <row r="1837" spans="1:46">
      <c r="A1837" s="222">
        <v>425712</v>
      </c>
      <c r="B1837" s="222" t="s">
        <v>470</v>
      </c>
      <c r="Q1837" s="222" t="s">
        <v>166</v>
      </c>
      <c r="T1837" s="222" t="s">
        <v>165</v>
      </c>
      <c r="U1837" s="222" t="s">
        <v>165</v>
      </c>
      <c r="V1837" s="222" t="s">
        <v>165</v>
      </c>
      <c r="W1837" s="222" t="s">
        <v>165</v>
      </c>
      <c r="X1837" s="222" t="s">
        <v>165</v>
      </c>
      <c r="AS1837" s="222" t="s">
        <v>3454</v>
      </c>
      <c r="AT1837" s="222">
        <v>425712</v>
      </c>
    </row>
    <row r="1838" spans="1:46">
      <c r="A1838" s="222">
        <v>425713</v>
      </c>
      <c r="B1838" s="222" t="s">
        <v>470</v>
      </c>
      <c r="S1838" s="222" t="s">
        <v>166</v>
      </c>
      <c r="T1838" s="222" t="s">
        <v>165</v>
      </c>
      <c r="U1838" s="222" t="s">
        <v>165</v>
      </c>
      <c r="V1838" s="222" t="s">
        <v>165</v>
      </c>
      <c r="W1838" s="222" t="s">
        <v>165</v>
      </c>
      <c r="X1838" s="222" t="s">
        <v>165</v>
      </c>
      <c r="AS1838" s="222" t="s">
        <v>3454</v>
      </c>
      <c r="AT1838" s="222">
        <v>425713</v>
      </c>
    </row>
    <row r="1839" spans="1:46">
      <c r="A1839" s="222">
        <v>425715</v>
      </c>
      <c r="B1839" s="222" t="s">
        <v>470</v>
      </c>
      <c r="K1839" s="222" t="s">
        <v>166</v>
      </c>
      <c r="L1839" s="222" t="s">
        <v>164</v>
      </c>
      <c r="N1839" s="222" t="s">
        <v>166</v>
      </c>
      <c r="P1839" s="222" t="s">
        <v>166</v>
      </c>
      <c r="Q1839" s="222" t="s">
        <v>166</v>
      </c>
      <c r="R1839" s="222" t="s">
        <v>165</v>
      </c>
      <c r="T1839" s="222" t="s">
        <v>165</v>
      </c>
      <c r="U1839" s="222" t="s">
        <v>165</v>
      </c>
      <c r="V1839" s="222" t="s">
        <v>165</v>
      </c>
      <c r="W1839" s="222" t="s">
        <v>165</v>
      </c>
      <c r="X1839" s="222" t="s">
        <v>165</v>
      </c>
      <c r="AS1839" s="222" t="s">
        <v>3454</v>
      </c>
      <c r="AT1839" s="222">
        <v>425715</v>
      </c>
    </row>
    <row r="1840" spans="1:46">
      <c r="A1840" s="222">
        <v>425718</v>
      </c>
      <c r="B1840" s="222" t="s">
        <v>470</v>
      </c>
      <c r="G1840" s="222" t="s">
        <v>164</v>
      </c>
      <c r="T1840" s="222" t="s">
        <v>165</v>
      </c>
      <c r="U1840" s="222" t="s">
        <v>165</v>
      </c>
      <c r="V1840" s="222" t="s">
        <v>165</v>
      </c>
      <c r="W1840" s="222" t="s">
        <v>165</v>
      </c>
      <c r="X1840" s="222" t="s">
        <v>165</v>
      </c>
      <c r="AS1840" s="222" t="s">
        <v>3454</v>
      </c>
      <c r="AT1840" s="222">
        <v>425718</v>
      </c>
    </row>
    <row r="1841" spans="1:46">
      <c r="A1841" s="222">
        <v>425719</v>
      </c>
      <c r="B1841" s="222" t="s">
        <v>470</v>
      </c>
      <c r="F1841" s="222" t="s">
        <v>166</v>
      </c>
      <c r="J1841" s="222" t="s">
        <v>164</v>
      </c>
      <c r="K1841" s="222" t="s">
        <v>166</v>
      </c>
      <c r="L1841" s="222" t="s">
        <v>165</v>
      </c>
      <c r="O1841" s="222" t="s">
        <v>166</v>
      </c>
      <c r="R1841" s="222" t="s">
        <v>165</v>
      </c>
      <c r="U1841" s="222" t="s">
        <v>165</v>
      </c>
      <c r="V1841" s="222" t="s">
        <v>166</v>
      </c>
      <c r="W1841" s="222" t="s">
        <v>165</v>
      </c>
      <c r="X1841" s="222" t="s">
        <v>165</v>
      </c>
      <c r="AS1841" s="222" t="s">
        <v>3454</v>
      </c>
      <c r="AT1841" s="222">
        <v>425719</v>
      </c>
    </row>
    <row r="1842" spans="1:46">
      <c r="A1842" s="222">
        <v>425720</v>
      </c>
      <c r="B1842" s="222" t="s">
        <v>470</v>
      </c>
      <c r="F1842" s="222" t="s">
        <v>166</v>
      </c>
      <c r="G1842" s="222" t="s">
        <v>164</v>
      </c>
      <c r="K1842" s="222" t="s">
        <v>164</v>
      </c>
      <c r="N1842" s="222" t="s">
        <v>166</v>
      </c>
      <c r="Q1842" s="222" t="s">
        <v>166</v>
      </c>
      <c r="S1842" s="222" t="s">
        <v>166</v>
      </c>
      <c r="T1842" s="222" t="s">
        <v>165</v>
      </c>
      <c r="U1842" s="222" t="s">
        <v>165</v>
      </c>
      <c r="V1842" s="222" t="s">
        <v>165</v>
      </c>
      <c r="W1842" s="222" t="s">
        <v>165</v>
      </c>
      <c r="X1842" s="222" t="s">
        <v>165</v>
      </c>
      <c r="AS1842" s="222" t="s">
        <v>3454</v>
      </c>
      <c r="AT1842" s="222">
        <v>425720</v>
      </c>
    </row>
    <row r="1843" spans="1:46">
      <c r="A1843" s="222">
        <v>425722</v>
      </c>
      <c r="B1843" s="222" t="s">
        <v>470</v>
      </c>
      <c r="N1843" s="222" t="s">
        <v>166</v>
      </c>
      <c r="R1843" s="222" t="s">
        <v>165</v>
      </c>
      <c r="T1843" s="222" t="s">
        <v>165</v>
      </c>
      <c r="U1843" s="222" t="s">
        <v>165</v>
      </c>
      <c r="V1843" s="222" t="s">
        <v>165</v>
      </c>
      <c r="W1843" s="222" t="s">
        <v>165</v>
      </c>
      <c r="X1843" s="222" t="s">
        <v>165</v>
      </c>
      <c r="AS1843" s="222" t="s">
        <v>3454</v>
      </c>
      <c r="AT1843" s="222">
        <v>425722</v>
      </c>
    </row>
    <row r="1844" spans="1:46">
      <c r="A1844" s="222">
        <v>425724</v>
      </c>
      <c r="B1844" s="222" t="s">
        <v>470</v>
      </c>
      <c r="N1844" s="222" t="s">
        <v>166</v>
      </c>
      <c r="T1844" s="222" t="s">
        <v>165</v>
      </c>
      <c r="U1844" s="222" t="s">
        <v>165</v>
      </c>
      <c r="V1844" s="222" t="s">
        <v>165</v>
      </c>
      <c r="W1844" s="222" t="s">
        <v>165</v>
      </c>
      <c r="X1844" s="222" t="s">
        <v>165</v>
      </c>
      <c r="AS1844" s="222" t="s">
        <v>3453</v>
      </c>
      <c r="AT1844" s="222">
        <v>425724</v>
      </c>
    </row>
    <row r="1845" spans="1:46">
      <c r="A1845" s="222">
        <v>425726</v>
      </c>
      <c r="B1845" s="222" t="s">
        <v>470</v>
      </c>
      <c r="F1845" s="222" t="s">
        <v>164</v>
      </c>
      <c r="J1845" s="222" t="s">
        <v>166</v>
      </c>
      <c r="K1845" s="222" t="s">
        <v>164</v>
      </c>
      <c r="O1845" s="222" t="s">
        <v>166</v>
      </c>
      <c r="P1845" s="222" t="s">
        <v>165</v>
      </c>
      <c r="R1845" s="222" t="s">
        <v>165</v>
      </c>
      <c r="U1845" s="222" t="s">
        <v>165</v>
      </c>
      <c r="V1845" s="222" t="s">
        <v>165</v>
      </c>
      <c r="W1845" s="222" t="s">
        <v>165</v>
      </c>
      <c r="X1845" s="222" t="s">
        <v>165</v>
      </c>
      <c r="AS1845" s="222" t="s">
        <v>3454</v>
      </c>
      <c r="AT1845" s="222">
        <v>425726</v>
      </c>
    </row>
    <row r="1846" spans="1:46">
      <c r="A1846" s="222">
        <v>425728</v>
      </c>
      <c r="B1846" s="222" t="s">
        <v>470</v>
      </c>
      <c r="H1846" s="222" t="s">
        <v>166</v>
      </c>
      <c r="L1846" s="222" t="s">
        <v>165</v>
      </c>
      <c r="P1846" s="222" t="s">
        <v>166</v>
      </c>
      <c r="Q1846" s="222" t="s">
        <v>166</v>
      </c>
      <c r="R1846" s="222" t="s">
        <v>165</v>
      </c>
      <c r="S1846" s="222" t="s">
        <v>165</v>
      </c>
      <c r="T1846" s="222" t="s">
        <v>165</v>
      </c>
      <c r="U1846" s="222" t="s">
        <v>165</v>
      </c>
      <c r="V1846" s="222" t="s">
        <v>165</v>
      </c>
      <c r="W1846" s="222" t="s">
        <v>165</v>
      </c>
      <c r="X1846" s="222" t="s">
        <v>165</v>
      </c>
      <c r="AS1846" s="222" t="s">
        <v>3454</v>
      </c>
      <c r="AT1846" s="222">
        <v>425728</v>
      </c>
    </row>
    <row r="1847" spans="1:46">
      <c r="A1847" s="222">
        <v>425729</v>
      </c>
      <c r="B1847" s="222" t="s">
        <v>361</v>
      </c>
      <c r="F1847" s="222" t="s">
        <v>164</v>
      </c>
      <c r="H1847" s="222" t="s">
        <v>164</v>
      </c>
      <c r="J1847" s="222" t="s">
        <v>166</v>
      </c>
      <c r="K1847" s="222" t="s">
        <v>164</v>
      </c>
      <c r="N1847" s="222" t="s">
        <v>165</v>
      </c>
      <c r="O1847" s="222" t="s">
        <v>165</v>
      </c>
      <c r="P1847" s="222" t="s">
        <v>165</v>
      </c>
      <c r="Q1847" s="222" t="s">
        <v>165</v>
      </c>
      <c r="R1847" s="222" t="s">
        <v>165</v>
      </c>
      <c r="S1847" s="222" t="s">
        <v>165</v>
      </c>
      <c r="AS1847" s="222" t="s">
        <v>3454</v>
      </c>
      <c r="AT1847" s="222">
        <v>425729</v>
      </c>
    </row>
    <row r="1848" spans="1:46">
      <c r="A1848" s="222">
        <v>425731</v>
      </c>
      <c r="B1848" s="222" t="s">
        <v>361</v>
      </c>
      <c r="I1848" s="222" t="s">
        <v>165</v>
      </c>
      <c r="K1848" s="222" t="s">
        <v>164</v>
      </c>
      <c r="N1848" s="222" t="s">
        <v>165</v>
      </c>
      <c r="O1848" s="222" t="s">
        <v>165</v>
      </c>
      <c r="P1848" s="222" t="s">
        <v>165</v>
      </c>
      <c r="Q1848" s="222" t="s">
        <v>165</v>
      </c>
      <c r="R1848" s="222" t="s">
        <v>165</v>
      </c>
      <c r="S1848" s="222" t="s">
        <v>165</v>
      </c>
      <c r="AS1848" s="222" t="s">
        <v>3454</v>
      </c>
      <c r="AT1848" s="222">
        <v>425731</v>
      </c>
    </row>
    <row r="1849" spans="1:46">
      <c r="A1849" s="222">
        <v>425734</v>
      </c>
      <c r="B1849" s="222" t="s">
        <v>470</v>
      </c>
      <c r="K1849" s="222" t="s">
        <v>166</v>
      </c>
      <c r="T1849" s="222" t="s">
        <v>165</v>
      </c>
      <c r="U1849" s="222" t="s">
        <v>165</v>
      </c>
      <c r="V1849" s="222" t="s">
        <v>165</v>
      </c>
      <c r="W1849" s="222" t="s">
        <v>165</v>
      </c>
      <c r="AS1849" s="222" t="s">
        <v>3454</v>
      </c>
      <c r="AT1849" s="222">
        <v>425734</v>
      </c>
    </row>
    <row r="1850" spans="1:46">
      <c r="A1850" s="222">
        <v>425736</v>
      </c>
      <c r="B1850" s="222" t="s">
        <v>470</v>
      </c>
      <c r="N1850" s="222" t="s">
        <v>166</v>
      </c>
      <c r="O1850" s="222" t="s">
        <v>166</v>
      </c>
      <c r="P1850" s="222" t="s">
        <v>165</v>
      </c>
      <c r="Q1850" s="222" t="s">
        <v>165</v>
      </c>
      <c r="R1850" s="222" t="s">
        <v>165</v>
      </c>
      <c r="T1850" s="222" t="s">
        <v>165</v>
      </c>
      <c r="U1850" s="222" t="s">
        <v>165</v>
      </c>
      <c r="V1850" s="222" t="s">
        <v>165</v>
      </c>
      <c r="W1850" s="222" t="s">
        <v>165</v>
      </c>
      <c r="X1850" s="222" t="s">
        <v>165</v>
      </c>
      <c r="AS1850" s="222" t="s">
        <v>3454</v>
      </c>
      <c r="AT1850" s="222">
        <v>425736</v>
      </c>
    </row>
    <row r="1851" spans="1:46">
      <c r="A1851" s="222">
        <v>425739</v>
      </c>
      <c r="B1851" s="222" t="s">
        <v>361</v>
      </c>
      <c r="G1851" s="222" t="s">
        <v>165</v>
      </c>
      <c r="J1851" s="222" t="s">
        <v>165</v>
      </c>
      <c r="K1851" s="222" t="s">
        <v>164</v>
      </c>
      <c r="L1851" s="222" t="s">
        <v>165</v>
      </c>
      <c r="N1851" s="222" t="s">
        <v>165</v>
      </c>
      <c r="O1851" s="222" t="s">
        <v>165</v>
      </c>
      <c r="P1851" s="222" t="s">
        <v>165</v>
      </c>
      <c r="Q1851" s="222" t="s">
        <v>165</v>
      </c>
      <c r="R1851" s="222" t="s">
        <v>165</v>
      </c>
      <c r="S1851" s="222" t="s">
        <v>165</v>
      </c>
      <c r="AS1851" s="222" t="s">
        <v>3454</v>
      </c>
      <c r="AT1851" s="222">
        <v>425739</v>
      </c>
    </row>
    <row r="1852" spans="1:46">
      <c r="A1852" s="222">
        <v>425740</v>
      </c>
      <c r="B1852" s="222" t="s">
        <v>470</v>
      </c>
      <c r="L1852" s="222" t="s">
        <v>165</v>
      </c>
      <c r="N1852" s="222" t="s">
        <v>166</v>
      </c>
      <c r="O1852" s="222" t="s">
        <v>165</v>
      </c>
      <c r="Q1852" s="222" t="s">
        <v>165</v>
      </c>
      <c r="T1852" s="222" t="s">
        <v>165</v>
      </c>
      <c r="U1852" s="222" t="s">
        <v>165</v>
      </c>
      <c r="V1852" s="222" t="s">
        <v>165</v>
      </c>
      <c r="W1852" s="222" t="s">
        <v>165</v>
      </c>
      <c r="X1852" s="222" t="s">
        <v>165</v>
      </c>
      <c r="AS1852" s="222" t="s">
        <v>3454</v>
      </c>
      <c r="AT1852" s="222">
        <v>425740</v>
      </c>
    </row>
    <row r="1853" spans="1:46">
      <c r="A1853" s="222">
        <v>425748</v>
      </c>
      <c r="B1853" s="222" t="s">
        <v>361</v>
      </c>
      <c r="E1853" s="222" t="s">
        <v>164</v>
      </c>
      <c r="K1853" s="222" t="s">
        <v>164</v>
      </c>
      <c r="N1853" s="222" t="s">
        <v>165</v>
      </c>
      <c r="O1853" s="222" t="s">
        <v>165</v>
      </c>
      <c r="P1853" s="222" t="s">
        <v>165</v>
      </c>
      <c r="Q1853" s="222" t="s">
        <v>165</v>
      </c>
      <c r="R1853" s="222" t="s">
        <v>165</v>
      </c>
      <c r="S1853" s="222" t="s">
        <v>165</v>
      </c>
      <c r="AS1853" s="222" t="s">
        <v>3454</v>
      </c>
      <c r="AT1853" s="222">
        <v>425748</v>
      </c>
    </row>
    <row r="1854" spans="1:46">
      <c r="A1854" s="222">
        <v>425751</v>
      </c>
      <c r="B1854" s="222" t="s">
        <v>470</v>
      </c>
      <c r="J1854" s="222" t="s">
        <v>164</v>
      </c>
      <c r="K1854" s="222" t="s">
        <v>164</v>
      </c>
      <c r="L1854" s="222" t="s">
        <v>164</v>
      </c>
      <c r="O1854" s="222" t="s">
        <v>166</v>
      </c>
      <c r="Q1854" s="222" t="s">
        <v>166</v>
      </c>
      <c r="R1854" s="222" t="s">
        <v>165</v>
      </c>
      <c r="AS1854" s="222" t="s">
        <v>3454</v>
      </c>
      <c r="AT1854" s="222">
        <v>425751</v>
      </c>
    </row>
    <row r="1855" spans="1:46">
      <c r="A1855" s="222">
        <v>425755</v>
      </c>
      <c r="B1855" s="222" t="s">
        <v>470</v>
      </c>
      <c r="D1855" s="222" t="s">
        <v>166</v>
      </c>
      <c r="J1855" s="222" t="s">
        <v>165</v>
      </c>
      <c r="K1855" s="222" t="s">
        <v>165</v>
      </c>
      <c r="L1855" s="222" t="s">
        <v>165</v>
      </c>
      <c r="N1855" s="222" t="s">
        <v>165</v>
      </c>
      <c r="P1855" s="222" t="s">
        <v>166</v>
      </c>
      <c r="T1855" s="222" t="s">
        <v>165</v>
      </c>
      <c r="X1855" s="222" t="s">
        <v>165</v>
      </c>
      <c r="AS1855" s="222" t="s">
        <v>3454</v>
      </c>
      <c r="AT1855" s="222">
        <v>425755</v>
      </c>
    </row>
    <row r="1856" spans="1:46">
      <c r="A1856" s="222">
        <v>425760</v>
      </c>
      <c r="B1856" s="222" t="s">
        <v>470</v>
      </c>
      <c r="G1856" s="222" t="s">
        <v>165</v>
      </c>
      <c r="H1856" s="222" t="s">
        <v>165</v>
      </c>
      <c r="J1856" s="222" t="s">
        <v>165</v>
      </c>
      <c r="L1856" s="222" t="s">
        <v>165</v>
      </c>
      <c r="O1856" s="222" t="s">
        <v>165</v>
      </c>
      <c r="R1856" s="222" t="s">
        <v>165</v>
      </c>
      <c r="T1856" s="222" t="s">
        <v>165</v>
      </c>
      <c r="U1856" s="222" t="s">
        <v>165</v>
      </c>
      <c r="V1856" s="222" t="s">
        <v>165</v>
      </c>
      <c r="W1856" s="222" t="s">
        <v>165</v>
      </c>
      <c r="X1856" s="222" t="s">
        <v>165</v>
      </c>
      <c r="AS1856" s="222" t="s">
        <v>3454</v>
      </c>
      <c r="AT1856" s="222">
        <v>425760</v>
      </c>
    </row>
    <row r="1857" spans="1:46">
      <c r="A1857" s="222">
        <v>425803</v>
      </c>
      <c r="B1857" s="222" t="s">
        <v>470</v>
      </c>
      <c r="G1857" s="222" t="s">
        <v>166</v>
      </c>
      <c r="H1857" s="222" t="s">
        <v>166</v>
      </c>
      <c r="J1857" s="222" t="s">
        <v>166</v>
      </c>
      <c r="L1857" s="222" t="s">
        <v>166</v>
      </c>
      <c r="N1857" s="222" t="s">
        <v>166</v>
      </c>
      <c r="O1857" s="222" t="s">
        <v>166</v>
      </c>
      <c r="P1857" s="222" t="s">
        <v>165</v>
      </c>
      <c r="S1857" s="222" t="s">
        <v>166</v>
      </c>
      <c r="T1857" s="222" t="s">
        <v>165</v>
      </c>
      <c r="U1857" s="222" t="s">
        <v>165</v>
      </c>
      <c r="V1857" s="222" t="s">
        <v>165</v>
      </c>
      <c r="W1857" s="222" t="s">
        <v>165</v>
      </c>
      <c r="X1857" s="222" t="s">
        <v>165</v>
      </c>
      <c r="AS1857" s="222" t="s">
        <v>3454</v>
      </c>
      <c r="AT1857" s="222">
        <v>425803</v>
      </c>
    </row>
    <row r="1858" spans="1:46">
      <c r="A1858" s="222">
        <v>425810</v>
      </c>
      <c r="B1858" s="222" t="s">
        <v>361</v>
      </c>
      <c r="C1858" s="222" t="s">
        <v>166</v>
      </c>
      <c r="I1858" s="222" t="s">
        <v>165</v>
      </c>
      <c r="J1858" s="222" t="s">
        <v>165</v>
      </c>
      <c r="O1858" s="222" t="s">
        <v>165</v>
      </c>
      <c r="R1858" s="222" t="s">
        <v>165</v>
      </c>
      <c r="AS1858" s="222" t="s">
        <v>3454</v>
      </c>
      <c r="AT1858" s="222">
        <v>425810</v>
      </c>
    </row>
    <row r="1859" spans="1:46">
      <c r="A1859" s="222">
        <v>425822</v>
      </c>
      <c r="B1859" s="222" t="s">
        <v>470</v>
      </c>
      <c r="J1859" s="222" t="s">
        <v>166</v>
      </c>
      <c r="M1859" s="222" t="s">
        <v>166</v>
      </c>
      <c r="N1859" s="222" t="s">
        <v>165</v>
      </c>
      <c r="O1859" s="222" t="s">
        <v>165</v>
      </c>
      <c r="P1859" s="222" t="s">
        <v>165</v>
      </c>
      <c r="Q1859" s="222" t="s">
        <v>165</v>
      </c>
      <c r="R1859" s="222" t="s">
        <v>165</v>
      </c>
      <c r="T1859" s="222" t="s">
        <v>165</v>
      </c>
      <c r="U1859" s="222" t="s">
        <v>165</v>
      </c>
      <c r="V1859" s="222" t="s">
        <v>165</v>
      </c>
      <c r="W1859" s="222" t="s">
        <v>165</v>
      </c>
      <c r="X1859" s="222" t="s">
        <v>165</v>
      </c>
      <c r="AS1859" s="222" t="s">
        <v>3454</v>
      </c>
      <c r="AT1859" s="222">
        <v>425822</v>
      </c>
    </row>
    <row r="1860" spans="1:46">
      <c r="A1860" s="222">
        <v>425850</v>
      </c>
      <c r="B1860" s="222" t="s">
        <v>361</v>
      </c>
      <c r="K1860" s="222" t="s">
        <v>165</v>
      </c>
      <c r="L1860" s="222" t="s">
        <v>165</v>
      </c>
      <c r="M1860" s="222" t="s">
        <v>165</v>
      </c>
      <c r="O1860" s="222" t="s">
        <v>165</v>
      </c>
      <c r="P1860" s="222" t="s">
        <v>165</v>
      </c>
      <c r="Q1860" s="222" t="s">
        <v>165</v>
      </c>
      <c r="R1860" s="222" t="s">
        <v>165</v>
      </c>
      <c r="AS1860" s="222" t="s">
        <v>3454</v>
      </c>
      <c r="AT1860" s="222">
        <v>425850</v>
      </c>
    </row>
    <row r="1861" spans="1:46">
      <c r="A1861" s="222">
        <v>425857</v>
      </c>
      <c r="B1861" s="222" t="s">
        <v>498</v>
      </c>
      <c r="G1861" s="222" t="s">
        <v>165</v>
      </c>
      <c r="J1861" s="222" t="s">
        <v>166</v>
      </c>
      <c r="R1861" s="222" t="s">
        <v>165</v>
      </c>
      <c r="Y1861" s="222" t="s">
        <v>165</v>
      </c>
      <c r="Z1861" s="222" t="s">
        <v>165</v>
      </c>
      <c r="AA1861" s="222" t="s">
        <v>165</v>
      </c>
      <c r="AB1861" s="222" t="s">
        <v>165</v>
      </c>
      <c r="AC1861" s="222" t="s">
        <v>165</v>
      </c>
      <c r="AS1861" s="222" t="s">
        <v>3454</v>
      </c>
      <c r="AT1861" s="222">
        <v>425857</v>
      </c>
    </row>
    <row r="1862" spans="1:46">
      <c r="A1862" s="222">
        <v>425903</v>
      </c>
      <c r="B1862" s="222" t="s">
        <v>470</v>
      </c>
      <c r="G1862" s="222" t="s">
        <v>166</v>
      </c>
      <c r="J1862" s="222" t="s">
        <v>166</v>
      </c>
      <c r="L1862" s="222" t="s">
        <v>166</v>
      </c>
      <c r="O1862" s="222" t="s">
        <v>166</v>
      </c>
      <c r="P1862" s="222" t="s">
        <v>166</v>
      </c>
      <c r="T1862" s="222" t="s">
        <v>165</v>
      </c>
      <c r="U1862" s="222" t="s">
        <v>165</v>
      </c>
      <c r="V1862" s="222" t="s">
        <v>165</v>
      </c>
      <c r="W1862" s="222" t="s">
        <v>165</v>
      </c>
      <c r="X1862" s="222" t="s">
        <v>165</v>
      </c>
      <c r="AS1862" s="222" t="s">
        <v>3454</v>
      </c>
      <c r="AT1862" s="222">
        <v>425903</v>
      </c>
    </row>
    <row r="1863" spans="1:46">
      <c r="A1863" s="222">
        <v>425908</v>
      </c>
      <c r="B1863" s="222" t="s">
        <v>361</v>
      </c>
      <c r="D1863" s="222" t="s">
        <v>165</v>
      </c>
      <c r="K1863" s="222" t="s">
        <v>165</v>
      </c>
      <c r="L1863" s="222" t="s">
        <v>165</v>
      </c>
      <c r="M1863" s="222" t="s">
        <v>165</v>
      </c>
      <c r="O1863" s="222" t="s">
        <v>165</v>
      </c>
      <c r="P1863" s="222" t="s">
        <v>165</v>
      </c>
      <c r="Q1863" s="222" t="s">
        <v>165</v>
      </c>
      <c r="R1863" s="222" t="s">
        <v>165</v>
      </c>
      <c r="AS1863" s="222" t="s">
        <v>3454</v>
      </c>
      <c r="AT1863" s="222">
        <v>425908</v>
      </c>
    </row>
    <row r="1864" spans="1:46">
      <c r="A1864" s="222">
        <v>425934</v>
      </c>
      <c r="B1864" s="222" t="s">
        <v>361</v>
      </c>
      <c r="E1864" s="222" t="s">
        <v>165</v>
      </c>
      <c r="J1864" s="222" t="s">
        <v>165</v>
      </c>
      <c r="K1864" s="222" t="s">
        <v>165</v>
      </c>
      <c r="L1864" s="222" t="s">
        <v>165</v>
      </c>
      <c r="N1864" s="222" t="s">
        <v>165</v>
      </c>
      <c r="O1864" s="222" t="s">
        <v>165</v>
      </c>
      <c r="R1864" s="222" t="s">
        <v>165</v>
      </c>
      <c r="AS1864" s="222" t="s">
        <v>3454</v>
      </c>
      <c r="AT1864" s="222">
        <v>425934</v>
      </c>
    </row>
    <row r="1865" spans="1:46">
      <c r="A1865" s="222">
        <v>425942</v>
      </c>
      <c r="B1865" s="222" t="s">
        <v>470</v>
      </c>
      <c r="J1865" s="222" t="s">
        <v>165</v>
      </c>
      <c r="N1865" s="222" t="s">
        <v>165</v>
      </c>
      <c r="O1865" s="222" t="s">
        <v>165</v>
      </c>
      <c r="R1865" s="222" t="s">
        <v>165</v>
      </c>
      <c r="S1865" s="222" t="s">
        <v>165</v>
      </c>
      <c r="T1865" s="222" t="s">
        <v>165</v>
      </c>
      <c r="U1865" s="222" t="s">
        <v>165</v>
      </c>
      <c r="V1865" s="222" t="s">
        <v>165</v>
      </c>
      <c r="W1865" s="222" t="s">
        <v>165</v>
      </c>
      <c r="X1865" s="222" t="s">
        <v>165</v>
      </c>
      <c r="AS1865" s="222" t="s">
        <v>3454</v>
      </c>
      <c r="AT1865" s="222">
        <v>425942</v>
      </c>
    </row>
    <row r="1866" spans="1:46">
      <c r="A1866" s="222">
        <v>425963</v>
      </c>
      <c r="B1866" s="222" t="s">
        <v>361</v>
      </c>
      <c r="J1866" s="222" t="s">
        <v>165</v>
      </c>
      <c r="O1866" s="222" t="s">
        <v>165</v>
      </c>
      <c r="P1866" s="222" t="s">
        <v>165</v>
      </c>
      <c r="R1866" s="222" t="s">
        <v>165</v>
      </c>
      <c r="AS1866" s="222" t="s">
        <v>3454</v>
      </c>
      <c r="AT1866" s="222">
        <v>425963</v>
      </c>
    </row>
    <row r="1867" spans="1:46">
      <c r="A1867" s="222">
        <v>425964</v>
      </c>
      <c r="B1867" s="222" t="s">
        <v>361</v>
      </c>
      <c r="D1867" s="222" t="s">
        <v>165</v>
      </c>
      <c r="J1867" s="222" t="s">
        <v>165</v>
      </c>
      <c r="K1867" s="222" t="s">
        <v>165</v>
      </c>
      <c r="M1867" s="222" t="s">
        <v>165</v>
      </c>
      <c r="O1867" s="222" t="s">
        <v>165</v>
      </c>
      <c r="P1867" s="222" t="s">
        <v>165</v>
      </c>
      <c r="R1867" s="222" t="s">
        <v>165</v>
      </c>
      <c r="AS1867" s="222" t="s">
        <v>3454</v>
      </c>
      <c r="AT1867" s="222">
        <v>425964</v>
      </c>
    </row>
    <row r="1868" spans="1:46">
      <c r="A1868" s="222">
        <v>425966</v>
      </c>
      <c r="B1868" s="222" t="s">
        <v>470</v>
      </c>
      <c r="K1868" s="222" t="s">
        <v>165</v>
      </c>
      <c r="R1868" s="222" t="s">
        <v>165</v>
      </c>
      <c r="T1868" s="222" t="s">
        <v>165</v>
      </c>
      <c r="U1868" s="222" t="s">
        <v>165</v>
      </c>
      <c r="V1868" s="222" t="s">
        <v>165</v>
      </c>
      <c r="X1868" s="222" t="s">
        <v>165</v>
      </c>
      <c r="AS1868" s="222" t="s">
        <v>3454</v>
      </c>
      <c r="AT1868" s="222">
        <v>425966</v>
      </c>
    </row>
    <row r="1869" spans="1:46">
      <c r="A1869" s="222">
        <v>425969</v>
      </c>
      <c r="B1869" s="222" t="s">
        <v>470</v>
      </c>
      <c r="G1869" s="222" t="s">
        <v>166</v>
      </c>
      <c r="H1869" s="222" t="s">
        <v>166</v>
      </c>
      <c r="J1869" s="222" t="s">
        <v>166</v>
      </c>
      <c r="L1869" s="222" t="s">
        <v>165</v>
      </c>
      <c r="O1869" s="222" t="s">
        <v>165</v>
      </c>
      <c r="P1869" s="222" t="s">
        <v>165</v>
      </c>
      <c r="R1869" s="222" t="s">
        <v>165</v>
      </c>
      <c r="S1869" s="222" t="s">
        <v>165</v>
      </c>
      <c r="T1869" s="222" t="s">
        <v>165</v>
      </c>
      <c r="U1869" s="222" t="s">
        <v>165</v>
      </c>
      <c r="V1869" s="222" t="s">
        <v>165</v>
      </c>
      <c r="W1869" s="222" t="s">
        <v>165</v>
      </c>
      <c r="X1869" s="222" t="s">
        <v>165</v>
      </c>
      <c r="AS1869" s="222" t="s">
        <v>3454</v>
      </c>
      <c r="AT1869" s="222">
        <v>425969</v>
      </c>
    </row>
    <row r="1870" spans="1:46">
      <c r="A1870" s="222">
        <v>425980</v>
      </c>
      <c r="B1870" s="222" t="s">
        <v>470</v>
      </c>
      <c r="K1870" s="222" t="s">
        <v>165</v>
      </c>
      <c r="O1870" s="222" t="s">
        <v>165</v>
      </c>
      <c r="Q1870" s="222" t="s">
        <v>165</v>
      </c>
      <c r="R1870" s="222" t="s">
        <v>165</v>
      </c>
      <c r="S1870" s="222" t="s">
        <v>165</v>
      </c>
      <c r="T1870" s="222" t="s">
        <v>165</v>
      </c>
      <c r="U1870" s="222" t="s">
        <v>165</v>
      </c>
      <c r="V1870" s="222" t="s">
        <v>165</v>
      </c>
      <c r="W1870" s="222" t="s">
        <v>165</v>
      </c>
      <c r="X1870" s="222" t="s">
        <v>165</v>
      </c>
      <c r="AS1870" s="222" t="s">
        <v>3454</v>
      </c>
      <c r="AT1870" s="222">
        <v>425980</v>
      </c>
    </row>
    <row r="1871" spans="1:46">
      <c r="A1871" s="222">
        <v>425984</v>
      </c>
      <c r="B1871" s="222" t="s">
        <v>470</v>
      </c>
      <c r="J1871" s="222" t="s">
        <v>165</v>
      </c>
      <c r="O1871" s="222" t="s">
        <v>165</v>
      </c>
      <c r="R1871" s="222" t="s">
        <v>165</v>
      </c>
      <c r="S1871" s="222" t="s">
        <v>165</v>
      </c>
      <c r="T1871" s="222" t="s">
        <v>165</v>
      </c>
      <c r="U1871" s="222" t="s">
        <v>165</v>
      </c>
      <c r="V1871" s="222" t="s">
        <v>165</v>
      </c>
      <c r="W1871" s="222" t="s">
        <v>165</v>
      </c>
      <c r="X1871" s="222" t="s">
        <v>165</v>
      </c>
      <c r="AS1871" s="222" t="s">
        <v>3454</v>
      </c>
      <c r="AT1871" s="222">
        <v>425984</v>
      </c>
    </row>
    <row r="1872" spans="1:46">
      <c r="A1872" s="222">
        <v>425985</v>
      </c>
      <c r="B1872" s="222" t="s">
        <v>361</v>
      </c>
      <c r="K1872" s="222" t="s">
        <v>166</v>
      </c>
      <c r="M1872" s="222" t="s">
        <v>165</v>
      </c>
      <c r="O1872" s="222" t="s">
        <v>165</v>
      </c>
      <c r="P1872" s="222" t="s">
        <v>165</v>
      </c>
      <c r="R1872" s="222" t="s">
        <v>165</v>
      </c>
      <c r="AS1872" s="222" t="s">
        <v>3454</v>
      </c>
      <c r="AT1872" s="222">
        <v>425985</v>
      </c>
    </row>
    <row r="1873" spans="1:46">
      <c r="A1873" s="222">
        <v>425992</v>
      </c>
      <c r="B1873" s="222" t="s">
        <v>361</v>
      </c>
      <c r="I1873" s="222" t="s">
        <v>165</v>
      </c>
      <c r="J1873" s="222" t="s">
        <v>165</v>
      </c>
      <c r="K1873" s="222" t="s">
        <v>165</v>
      </c>
      <c r="M1873" s="222" t="s">
        <v>165</v>
      </c>
      <c r="O1873" s="222" t="s">
        <v>165</v>
      </c>
      <c r="R1873" s="222" t="s">
        <v>165</v>
      </c>
      <c r="AS1873" s="222" t="s">
        <v>3454</v>
      </c>
      <c r="AT1873" s="222">
        <v>425992</v>
      </c>
    </row>
    <row r="1874" spans="1:46">
      <c r="A1874" s="222">
        <v>425993</v>
      </c>
      <c r="B1874" s="222" t="s">
        <v>470</v>
      </c>
      <c r="F1874" s="222" t="s">
        <v>165</v>
      </c>
      <c r="J1874" s="222" t="s">
        <v>165</v>
      </c>
      <c r="K1874" s="222" t="s">
        <v>165</v>
      </c>
      <c r="O1874" s="222" t="s">
        <v>165</v>
      </c>
      <c r="Q1874" s="222" t="s">
        <v>165</v>
      </c>
      <c r="R1874" s="222" t="s">
        <v>165</v>
      </c>
      <c r="S1874" s="222" t="s">
        <v>165</v>
      </c>
      <c r="T1874" s="222" t="s">
        <v>165</v>
      </c>
      <c r="U1874" s="222" t="s">
        <v>165</v>
      </c>
      <c r="V1874" s="222" t="s">
        <v>165</v>
      </c>
      <c r="W1874" s="222" t="s">
        <v>165</v>
      </c>
      <c r="X1874" s="222" t="s">
        <v>165</v>
      </c>
      <c r="AS1874" s="222" t="s">
        <v>3454</v>
      </c>
      <c r="AT1874" s="222">
        <v>425993</v>
      </c>
    </row>
    <row r="1875" spans="1:46">
      <c r="A1875" s="222">
        <v>425999</v>
      </c>
      <c r="B1875" s="222" t="s">
        <v>470</v>
      </c>
      <c r="J1875" s="222" t="s">
        <v>165</v>
      </c>
      <c r="O1875" s="222" t="s">
        <v>165</v>
      </c>
      <c r="Q1875" s="222" t="s">
        <v>165</v>
      </c>
      <c r="R1875" s="222" t="s">
        <v>165</v>
      </c>
      <c r="S1875" s="222" t="s">
        <v>165</v>
      </c>
      <c r="T1875" s="222" t="s">
        <v>165</v>
      </c>
      <c r="U1875" s="222" t="s">
        <v>165</v>
      </c>
      <c r="V1875" s="222" t="s">
        <v>165</v>
      </c>
      <c r="W1875" s="222" t="s">
        <v>165</v>
      </c>
      <c r="X1875" s="222" t="s">
        <v>165</v>
      </c>
      <c r="AS1875" s="222" t="s">
        <v>3454</v>
      </c>
      <c r="AT1875" s="222">
        <v>425999</v>
      </c>
    </row>
    <row r="1876" spans="1:46">
      <c r="A1876" s="222">
        <v>426000</v>
      </c>
      <c r="B1876" s="222" t="s">
        <v>361</v>
      </c>
      <c r="O1876" s="222" t="s">
        <v>165</v>
      </c>
      <c r="P1876" s="222" t="s">
        <v>165</v>
      </c>
      <c r="R1876" s="222" t="s">
        <v>165</v>
      </c>
      <c r="AS1876" s="222" t="s">
        <v>3454</v>
      </c>
      <c r="AT1876" s="222">
        <v>426000</v>
      </c>
    </row>
    <row r="1877" spans="1:46">
      <c r="A1877" s="222">
        <v>426001</v>
      </c>
      <c r="B1877" s="222" t="s">
        <v>361</v>
      </c>
      <c r="M1877" s="222" t="s">
        <v>165</v>
      </c>
      <c r="O1877" s="222" t="s">
        <v>165</v>
      </c>
      <c r="P1877" s="222" t="s">
        <v>165</v>
      </c>
      <c r="R1877" s="222" t="s">
        <v>165</v>
      </c>
      <c r="AS1877" s="222" t="s">
        <v>3454</v>
      </c>
      <c r="AT1877" s="222">
        <v>426001</v>
      </c>
    </row>
    <row r="1878" spans="1:46">
      <c r="A1878" s="222">
        <v>426006</v>
      </c>
      <c r="B1878" s="222" t="s">
        <v>361</v>
      </c>
      <c r="D1878" s="222" t="s">
        <v>165</v>
      </c>
      <c r="J1878" s="222" t="s">
        <v>165</v>
      </c>
      <c r="O1878" s="222" t="s">
        <v>165</v>
      </c>
      <c r="P1878" s="222" t="s">
        <v>165</v>
      </c>
      <c r="R1878" s="222" t="s">
        <v>165</v>
      </c>
      <c r="AS1878" s="222" t="s">
        <v>3454</v>
      </c>
      <c r="AT1878" s="222">
        <v>426006</v>
      </c>
    </row>
    <row r="1879" spans="1:46">
      <c r="A1879" s="222">
        <v>426039</v>
      </c>
      <c r="B1879" s="222" t="s">
        <v>361</v>
      </c>
      <c r="D1879" s="222" t="s">
        <v>165</v>
      </c>
      <c r="F1879" s="222" t="s">
        <v>165</v>
      </c>
      <c r="J1879" s="222" t="s">
        <v>165</v>
      </c>
      <c r="K1879" s="222" t="s">
        <v>165</v>
      </c>
      <c r="O1879" s="222" t="s">
        <v>165</v>
      </c>
      <c r="P1879" s="222" t="s">
        <v>165</v>
      </c>
      <c r="R1879" s="222" t="s">
        <v>165</v>
      </c>
      <c r="AS1879" s="222" t="s">
        <v>3454</v>
      </c>
      <c r="AT1879" s="222">
        <v>426039</v>
      </c>
    </row>
    <row r="1880" spans="1:46">
      <c r="A1880" s="222">
        <v>426074</v>
      </c>
      <c r="B1880" s="222" t="s">
        <v>361</v>
      </c>
      <c r="F1880" s="222" t="s">
        <v>166</v>
      </c>
      <c r="J1880" s="222" t="s">
        <v>165</v>
      </c>
      <c r="K1880" s="222" t="s">
        <v>166</v>
      </c>
      <c r="M1880" s="222" t="s">
        <v>165</v>
      </c>
      <c r="N1880" s="222" t="s">
        <v>165</v>
      </c>
      <c r="O1880" s="222" t="s">
        <v>165</v>
      </c>
      <c r="Q1880" s="222" t="s">
        <v>165</v>
      </c>
      <c r="R1880" s="222" t="s">
        <v>165</v>
      </c>
      <c r="S1880" s="222" t="s">
        <v>165</v>
      </c>
      <c r="AS1880" s="222" t="s">
        <v>3454</v>
      </c>
      <c r="AT1880" s="222">
        <v>426074</v>
      </c>
    </row>
    <row r="1881" spans="1:46">
      <c r="A1881" s="222">
        <v>426086</v>
      </c>
      <c r="B1881" s="222" t="s">
        <v>361</v>
      </c>
      <c r="I1881" s="222" t="s">
        <v>165</v>
      </c>
      <c r="K1881" s="222" t="s">
        <v>165</v>
      </c>
      <c r="L1881" s="222" t="s">
        <v>165</v>
      </c>
      <c r="M1881" s="222" t="s">
        <v>165</v>
      </c>
      <c r="N1881" s="222" t="s">
        <v>165</v>
      </c>
      <c r="O1881" s="222" t="s">
        <v>165</v>
      </c>
      <c r="R1881" s="222" t="s">
        <v>165</v>
      </c>
      <c r="AS1881" s="222" t="s">
        <v>3454</v>
      </c>
      <c r="AT1881" s="222">
        <v>426086</v>
      </c>
    </row>
    <row r="1882" spans="1:46">
      <c r="A1882" s="222">
        <v>426091</v>
      </c>
      <c r="B1882" s="222" t="s">
        <v>361</v>
      </c>
      <c r="I1882" s="222" t="s">
        <v>165</v>
      </c>
      <c r="J1882" s="222" t="s">
        <v>165</v>
      </c>
      <c r="K1882" s="222" t="s">
        <v>165</v>
      </c>
      <c r="M1882" s="222" t="s">
        <v>165</v>
      </c>
      <c r="O1882" s="222" t="s">
        <v>165</v>
      </c>
      <c r="R1882" s="222" t="s">
        <v>165</v>
      </c>
      <c r="AS1882" s="222" t="s">
        <v>3454</v>
      </c>
      <c r="AT1882" s="222">
        <v>426091</v>
      </c>
    </row>
    <row r="1883" spans="1:46">
      <c r="A1883" s="222">
        <v>426094</v>
      </c>
      <c r="B1883" s="222" t="s">
        <v>361</v>
      </c>
      <c r="D1883" s="222" t="s">
        <v>165</v>
      </c>
      <c r="O1883" s="222" t="s">
        <v>165</v>
      </c>
      <c r="P1883" s="222" t="s">
        <v>165</v>
      </c>
      <c r="R1883" s="222" t="s">
        <v>165</v>
      </c>
      <c r="AS1883" s="222" t="s">
        <v>3454</v>
      </c>
      <c r="AT1883" s="222">
        <v>426094</v>
      </c>
    </row>
    <row r="1884" spans="1:46">
      <c r="A1884" s="222">
        <v>426102</v>
      </c>
      <c r="B1884" s="222" t="s">
        <v>361</v>
      </c>
      <c r="O1884" s="222" t="s">
        <v>165</v>
      </c>
      <c r="P1884" s="222" t="s">
        <v>165</v>
      </c>
      <c r="R1884" s="222" t="s">
        <v>165</v>
      </c>
      <c r="AS1884" s="222" t="s">
        <v>3454</v>
      </c>
      <c r="AT1884" s="222">
        <v>426102</v>
      </c>
    </row>
    <row r="1885" spans="1:46">
      <c r="A1885" s="222">
        <v>426111</v>
      </c>
      <c r="B1885" s="222" t="s">
        <v>470</v>
      </c>
      <c r="F1885" s="222" t="s">
        <v>165</v>
      </c>
      <c r="J1885" s="222" t="s">
        <v>165</v>
      </c>
      <c r="K1885" s="222" t="s">
        <v>165</v>
      </c>
      <c r="N1885" s="222" t="s">
        <v>165</v>
      </c>
      <c r="O1885" s="222" t="s">
        <v>165</v>
      </c>
      <c r="R1885" s="222" t="s">
        <v>165</v>
      </c>
      <c r="S1885" s="222" t="s">
        <v>165</v>
      </c>
      <c r="T1885" s="222" t="s">
        <v>165</v>
      </c>
      <c r="U1885" s="222" t="s">
        <v>165</v>
      </c>
      <c r="V1885" s="222" t="s">
        <v>165</v>
      </c>
      <c r="W1885" s="222" t="s">
        <v>165</v>
      </c>
      <c r="X1885" s="222" t="s">
        <v>165</v>
      </c>
      <c r="AS1885" s="222" t="s">
        <v>3454</v>
      </c>
      <c r="AT1885" s="222">
        <v>426111</v>
      </c>
    </row>
    <row r="1886" spans="1:46">
      <c r="A1886" s="222">
        <v>426178</v>
      </c>
      <c r="B1886" s="222" t="s">
        <v>361</v>
      </c>
      <c r="J1886" s="222" t="s">
        <v>165</v>
      </c>
      <c r="L1886" s="222" t="s">
        <v>165</v>
      </c>
      <c r="M1886" s="222" t="s">
        <v>165</v>
      </c>
      <c r="N1886" s="222" t="s">
        <v>165</v>
      </c>
      <c r="O1886" s="222" t="s">
        <v>165</v>
      </c>
      <c r="P1886" s="222" t="s">
        <v>165</v>
      </c>
      <c r="R1886" s="222" t="s">
        <v>165</v>
      </c>
      <c r="AS1886" s="222" t="s">
        <v>3454</v>
      </c>
      <c r="AT1886" s="222">
        <v>426178</v>
      </c>
    </row>
    <row r="1887" spans="1:46">
      <c r="A1887" s="222">
        <v>426179</v>
      </c>
      <c r="B1887" s="222" t="s">
        <v>470</v>
      </c>
      <c r="D1887" s="222" t="s">
        <v>165</v>
      </c>
      <c r="N1887" s="222" t="s">
        <v>165</v>
      </c>
      <c r="P1887" s="222" t="s">
        <v>165</v>
      </c>
      <c r="R1887" s="222" t="s">
        <v>165</v>
      </c>
      <c r="T1887" s="222" t="s">
        <v>165</v>
      </c>
      <c r="U1887" s="222" t="s">
        <v>165</v>
      </c>
      <c r="V1887" s="222" t="s">
        <v>165</v>
      </c>
      <c r="W1887" s="222" t="s">
        <v>165</v>
      </c>
      <c r="AS1887" s="222" t="s">
        <v>3454</v>
      </c>
      <c r="AT1887" s="222">
        <v>426179</v>
      </c>
    </row>
    <row r="1888" spans="1:46">
      <c r="A1888" s="222">
        <v>426188</v>
      </c>
      <c r="B1888" s="222" t="s">
        <v>361</v>
      </c>
      <c r="L1888" s="222" t="s">
        <v>165</v>
      </c>
      <c r="O1888" s="222" t="s">
        <v>165</v>
      </c>
      <c r="P1888" s="222" t="s">
        <v>165</v>
      </c>
      <c r="R1888" s="222" t="s">
        <v>165</v>
      </c>
      <c r="AS1888" s="222" t="s">
        <v>3454</v>
      </c>
      <c r="AT1888" s="222">
        <v>426188</v>
      </c>
    </row>
    <row r="1889" spans="1:46">
      <c r="A1889" s="222">
        <v>426197</v>
      </c>
      <c r="B1889" s="222" t="s">
        <v>361</v>
      </c>
      <c r="O1889" s="222" t="s">
        <v>165</v>
      </c>
      <c r="P1889" s="222" t="s">
        <v>165</v>
      </c>
      <c r="R1889" s="222" t="s">
        <v>165</v>
      </c>
      <c r="AS1889" s="222" t="s">
        <v>3454</v>
      </c>
      <c r="AT1889" s="222">
        <v>426197</v>
      </c>
    </row>
    <row r="1890" spans="1:46">
      <c r="A1890" s="222">
        <v>426215</v>
      </c>
      <c r="B1890" s="222" t="s">
        <v>470</v>
      </c>
      <c r="O1890" s="222" t="s">
        <v>165</v>
      </c>
      <c r="Q1890" s="222" t="s">
        <v>165</v>
      </c>
      <c r="R1890" s="222" t="s">
        <v>165</v>
      </c>
      <c r="T1890" s="222" t="s">
        <v>165</v>
      </c>
      <c r="U1890" s="222" t="s">
        <v>165</v>
      </c>
      <c r="V1890" s="222" t="s">
        <v>165</v>
      </c>
      <c r="W1890" s="222" t="s">
        <v>165</v>
      </c>
      <c r="X1890" s="222" t="s">
        <v>165</v>
      </c>
      <c r="AS1890" s="222" t="s">
        <v>3454</v>
      </c>
      <c r="AT1890" s="222">
        <v>426215</v>
      </c>
    </row>
    <row r="1891" spans="1:46">
      <c r="A1891" s="222">
        <v>426218</v>
      </c>
      <c r="B1891" s="222" t="s">
        <v>361</v>
      </c>
      <c r="K1891" s="222" t="s">
        <v>165</v>
      </c>
      <c r="M1891" s="222" t="s">
        <v>165</v>
      </c>
      <c r="O1891" s="222" t="s">
        <v>165</v>
      </c>
      <c r="P1891" s="222" t="s">
        <v>165</v>
      </c>
      <c r="R1891" s="222" t="s">
        <v>165</v>
      </c>
      <c r="AS1891" s="222" t="s">
        <v>3454</v>
      </c>
      <c r="AT1891" s="222">
        <v>426218</v>
      </c>
    </row>
    <row r="1892" spans="1:46">
      <c r="A1892" s="222">
        <v>426223</v>
      </c>
      <c r="B1892" s="222" t="s">
        <v>361</v>
      </c>
      <c r="D1892" s="222" t="s">
        <v>165</v>
      </c>
      <c r="K1892" s="222" t="s">
        <v>165</v>
      </c>
      <c r="L1892" s="222" t="s">
        <v>165</v>
      </c>
      <c r="M1892" s="222" t="s">
        <v>165</v>
      </c>
      <c r="N1892" s="222" t="s">
        <v>165</v>
      </c>
      <c r="O1892" s="222" t="s">
        <v>165</v>
      </c>
      <c r="P1892" s="222" t="s">
        <v>165</v>
      </c>
      <c r="R1892" s="222" t="s">
        <v>165</v>
      </c>
      <c r="AS1892" s="222" t="s">
        <v>3454</v>
      </c>
      <c r="AT1892" s="222">
        <v>426223</v>
      </c>
    </row>
    <row r="1893" spans="1:46">
      <c r="A1893" s="222">
        <v>426227</v>
      </c>
      <c r="B1893" s="222" t="s">
        <v>470</v>
      </c>
      <c r="F1893" s="222" t="s">
        <v>165</v>
      </c>
      <c r="J1893" s="222" t="s">
        <v>165</v>
      </c>
      <c r="K1893" s="222" t="s">
        <v>165</v>
      </c>
      <c r="O1893" s="222" t="s">
        <v>165</v>
      </c>
      <c r="Q1893" s="222" t="s">
        <v>165</v>
      </c>
      <c r="S1893" s="222" t="s">
        <v>165</v>
      </c>
      <c r="T1893" s="222" t="s">
        <v>165</v>
      </c>
      <c r="U1893" s="222" t="s">
        <v>165</v>
      </c>
      <c r="V1893" s="222" t="s">
        <v>165</v>
      </c>
      <c r="W1893" s="222" t="s">
        <v>165</v>
      </c>
      <c r="X1893" s="222" t="s">
        <v>165</v>
      </c>
      <c r="AS1893" s="222" t="s">
        <v>3454</v>
      </c>
      <c r="AT1893" s="222">
        <v>426227</v>
      </c>
    </row>
    <row r="1894" spans="1:46">
      <c r="A1894" s="222">
        <v>426236</v>
      </c>
      <c r="B1894" s="222" t="s">
        <v>470</v>
      </c>
      <c r="J1894" s="222" t="s">
        <v>165</v>
      </c>
      <c r="K1894" s="222" t="s">
        <v>165</v>
      </c>
      <c r="N1894" s="222" t="s">
        <v>165</v>
      </c>
      <c r="O1894" s="222" t="s">
        <v>165</v>
      </c>
      <c r="P1894" s="222" t="s">
        <v>165</v>
      </c>
      <c r="R1894" s="222" t="s">
        <v>165</v>
      </c>
      <c r="T1894" s="222" t="s">
        <v>165</v>
      </c>
      <c r="U1894" s="222" t="s">
        <v>165</v>
      </c>
      <c r="V1894" s="222" t="s">
        <v>165</v>
      </c>
      <c r="W1894" s="222" t="s">
        <v>165</v>
      </c>
      <c r="AS1894" s="222" t="s">
        <v>3454</v>
      </c>
      <c r="AT1894" s="222">
        <v>426236</v>
      </c>
    </row>
    <row r="1895" spans="1:46">
      <c r="A1895" s="222">
        <v>426240</v>
      </c>
      <c r="B1895" s="222" t="s">
        <v>361</v>
      </c>
      <c r="D1895" s="222" t="s">
        <v>165</v>
      </c>
      <c r="J1895" s="222" t="s">
        <v>165</v>
      </c>
      <c r="K1895" s="222" t="s">
        <v>165</v>
      </c>
      <c r="O1895" s="222" t="s">
        <v>165</v>
      </c>
      <c r="P1895" s="222" t="s">
        <v>165</v>
      </c>
      <c r="R1895" s="222" t="s">
        <v>165</v>
      </c>
      <c r="AS1895" s="222" t="s">
        <v>3454</v>
      </c>
      <c r="AT1895" s="222">
        <v>426240</v>
      </c>
    </row>
    <row r="1896" spans="1:46">
      <c r="A1896" s="222">
        <v>426253</v>
      </c>
      <c r="B1896" s="222" t="s">
        <v>470</v>
      </c>
      <c r="D1896" s="222" t="s">
        <v>165</v>
      </c>
      <c r="F1896" s="222" t="s">
        <v>165</v>
      </c>
      <c r="J1896" s="222" t="s">
        <v>165</v>
      </c>
      <c r="K1896" s="222" t="s">
        <v>165</v>
      </c>
      <c r="P1896" s="222" t="s">
        <v>165</v>
      </c>
      <c r="T1896" s="222" t="s">
        <v>165</v>
      </c>
      <c r="U1896" s="222" t="s">
        <v>165</v>
      </c>
      <c r="V1896" s="222" t="s">
        <v>165</v>
      </c>
      <c r="W1896" s="222" t="s">
        <v>165</v>
      </c>
      <c r="AS1896" s="222" t="s">
        <v>3454</v>
      </c>
      <c r="AT1896" s="222">
        <v>426253</v>
      </c>
    </row>
    <row r="1897" spans="1:46">
      <c r="A1897" s="222">
        <v>426285</v>
      </c>
      <c r="B1897" s="222" t="s">
        <v>470</v>
      </c>
      <c r="G1897" s="222" t="s">
        <v>166</v>
      </c>
      <c r="K1897" s="222" t="s">
        <v>166</v>
      </c>
      <c r="L1897" s="222" t="s">
        <v>166</v>
      </c>
      <c r="N1897" s="222" t="s">
        <v>166</v>
      </c>
      <c r="O1897" s="222" t="s">
        <v>166</v>
      </c>
      <c r="P1897" s="222" t="s">
        <v>166</v>
      </c>
      <c r="T1897" s="222" t="s">
        <v>165</v>
      </c>
      <c r="U1897" s="222" t="s">
        <v>165</v>
      </c>
      <c r="V1897" s="222" t="s">
        <v>165</v>
      </c>
      <c r="W1897" s="222" t="s">
        <v>165</v>
      </c>
      <c r="X1897" s="222" t="s">
        <v>165</v>
      </c>
      <c r="AS1897" s="222" t="s">
        <v>3454</v>
      </c>
      <c r="AT1897" s="222">
        <v>426285</v>
      </c>
    </row>
    <row r="1898" spans="1:46">
      <c r="A1898" s="222">
        <v>426324</v>
      </c>
      <c r="B1898" s="222" t="s">
        <v>470</v>
      </c>
      <c r="F1898" s="222" t="s">
        <v>165</v>
      </c>
      <c r="J1898" s="222" t="s">
        <v>165</v>
      </c>
      <c r="K1898" s="222" t="s">
        <v>165</v>
      </c>
      <c r="O1898" s="222" t="s">
        <v>165</v>
      </c>
      <c r="T1898" s="222" t="s">
        <v>165</v>
      </c>
      <c r="U1898" s="222" t="s">
        <v>165</v>
      </c>
      <c r="V1898" s="222" t="s">
        <v>165</v>
      </c>
      <c r="W1898" s="222" t="s">
        <v>165</v>
      </c>
      <c r="AS1898" s="222" t="s">
        <v>3454</v>
      </c>
      <c r="AT1898" s="222">
        <v>426324</v>
      </c>
    </row>
    <row r="1899" spans="1:46">
      <c r="A1899" s="222">
        <v>426329</v>
      </c>
      <c r="B1899" s="222" t="s">
        <v>361</v>
      </c>
      <c r="D1899" s="222" t="s">
        <v>165</v>
      </c>
      <c r="J1899" s="222" t="s">
        <v>165</v>
      </c>
      <c r="O1899" s="222" t="s">
        <v>165</v>
      </c>
      <c r="P1899" s="222" t="s">
        <v>165</v>
      </c>
      <c r="R1899" s="222" t="s">
        <v>165</v>
      </c>
      <c r="AS1899" s="222" t="s">
        <v>3454</v>
      </c>
      <c r="AT1899" s="222">
        <v>426329</v>
      </c>
    </row>
    <row r="1900" spans="1:46">
      <c r="A1900" s="222">
        <v>426331</v>
      </c>
      <c r="B1900" s="222" t="s">
        <v>470</v>
      </c>
      <c r="N1900" s="222" t="s">
        <v>165</v>
      </c>
      <c r="O1900" s="222" t="s">
        <v>165</v>
      </c>
      <c r="R1900" s="222" t="s">
        <v>165</v>
      </c>
      <c r="S1900" s="222" t="s">
        <v>165</v>
      </c>
      <c r="T1900" s="222" t="s">
        <v>165</v>
      </c>
      <c r="U1900" s="222" t="s">
        <v>165</v>
      </c>
      <c r="V1900" s="222" t="s">
        <v>165</v>
      </c>
      <c r="W1900" s="222" t="s">
        <v>165</v>
      </c>
      <c r="X1900" s="222" t="s">
        <v>165</v>
      </c>
      <c r="AS1900" s="222" t="s">
        <v>3454</v>
      </c>
      <c r="AT1900" s="222">
        <v>426331</v>
      </c>
    </row>
    <row r="1901" spans="1:46">
      <c r="A1901" s="222">
        <v>426341</v>
      </c>
      <c r="B1901" s="222" t="s">
        <v>470</v>
      </c>
      <c r="N1901" s="222" t="s">
        <v>165</v>
      </c>
      <c r="O1901" s="222" t="s">
        <v>165</v>
      </c>
      <c r="R1901" s="222" t="s">
        <v>165</v>
      </c>
      <c r="T1901" s="222" t="s">
        <v>165</v>
      </c>
      <c r="U1901" s="222" t="s">
        <v>165</v>
      </c>
      <c r="V1901" s="222" t="s">
        <v>165</v>
      </c>
      <c r="W1901" s="222" t="s">
        <v>165</v>
      </c>
      <c r="X1901" s="222" t="s">
        <v>165</v>
      </c>
      <c r="AS1901" s="222" t="s">
        <v>3454</v>
      </c>
      <c r="AT1901" s="222">
        <v>426341</v>
      </c>
    </row>
    <row r="1902" spans="1:46">
      <c r="A1902" s="222">
        <v>426348</v>
      </c>
      <c r="B1902" s="222" t="s">
        <v>361</v>
      </c>
      <c r="K1902" s="222" t="s">
        <v>165</v>
      </c>
      <c r="O1902" s="222" t="s">
        <v>165</v>
      </c>
      <c r="P1902" s="222" t="s">
        <v>165</v>
      </c>
      <c r="R1902" s="222" t="s">
        <v>165</v>
      </c>
      <c r="AS1902" s="222" t="s">
        <v>3454</v>
      </c>
      <c r="AT1902" s="222">
        <v>426348</v>
      </c>
    </row>
    <row r="1903" spans="1:46">
      <c r="A1903" s="222">
        <v>426354</v>
      </c>
      <c r="B1903" s="222" t="s">
        <v>470</v>
      </c>
      <c r="J1903" s="222" t="s">
        <v>165</v>
      </c>
      <c r="N1903" s="222" t="s">
        <v>165</v>
      </c>
      <c r="O1903" s="222" t="s">
        <v>165</v>
      </c>
      <c r="R1903" s="222" t="s">
        <v>165</v>
      </c>
      <c r="S1903" s="222" t="s">
        <v>165</v>
      </c>
      <c r="T1903" s="222" t="s">
        <v>165</v>
      </c>
      <c r="U1903" s="222" t="s">
        <v>165</v>
      </c>
      <c r="V1903" s="222" t="s">
        <v>165</v>
      </c>
      <c r="W1903" s="222" t="s">
        <v>165</v>
      </c>
      <c r="X1903" s="222" t="s">
        <v>165</v>
      </c>
      <c r="AS1903" s="222" t="s">
        <v>3454</v>
      </c>
      <c r="AT1903" s="222">
        <v>426354</v>
      </c>
    </row>
    <row r="1904" spans="1:46">
      <c r="A1904" s="222">
        <v>426360</v>
      </c>
      <c r="B1904" s="222" t="s">
        <v>470</v>
      </c>
      <c r="F1904" s="222" t="s">
        <v>165</v>
      </c>
      <c r="J1904" s="222" t="s">
        <v>165</v>
      </c>
      <c r="K1904" s="222" t="s">
        <v>165</v>
      </c>
      <c r="N1904" s="222" t="s">
        <v>165</v>
      </c>
      <c r="P1904" s="222" t="s">
        <v>165</v>
      </c>
      <c r="T1904" s="222" t="s">
        <v>165</v>
      </c>
      <c r="U1904" s="222" t="s">
        <v>165</v>
      </c>
      <c r="V1904" s="222" t="s">
        <v>165</v>
      </c>
      <c r="W1904" s="222" t="s">
        <v>165</v>
      </c>
      <c r="AS1904" s="222" t="s">
        <v>3454</v>
      </c>
      <c r="AT1904" s="222">
        <v>426360</v>
      </c>
    </row>
    <row r="1905" spans="1:46">
      <c r="A1905" s="222">
        <v>426378</v>
      </c>
      <c r="B1905" s="222" t="s">
        <v>361</v>
      </c>
      <c r="I1905" s="222" t="s">
        <v>166</v>
      </c>
      <c r="K1905" s="222" t="s">
        <v>166</v>
      </c>
      <c r="N1905" s="222" t="s">
        <v>165</v>
      </c>
      <c r="O1905" s="222" t="s">
        <v>165</v>
      </c>
      <c r="P1905" s="222" t="s">
        <v>165</v>
      </c>
      <c r="R1905" s="222" t="s">
        <v>165</v>
      </c>
      <c r="AS1905" s="222" t="s">
        <v>3454</v>
      </c>
      <c r="AT1905" s="222">
        <v>426378</v>
      </c>
    </row>
    <row r="1906" spans="1:46">
      <c r="A1906" s="222">
        <v>426380</v>
      </c>
      <c r="B1906" s="222" t="s">
        <v>361</v>
      </c>
      <c r="D1906" s="222" t="s">
        <v>165</v>
      </c>
      <c r="K1906" s="222" t="s">
        <v>165</v>
      </c>
      <c r="O1906" s="222" t="s">
        <v>165</v>
      </c>
      <c r="P1906" s="222" t="s">
        <v>165</v>
      </c>
      <c r="R1906" s="222" t="s">
        <v>165</v>
      </c>
      <c r="AS1906" s="222" t="s">
        <v>3454</v>
      </c>
      <c r="AT1906" s="222">
        <v>426380</v>
      </c>
    </row>
    <row r="1907" spans="1:46">
      <c r="A1907" s="222">
        <v>426382</v>
      </c>
      <c r="B1907" s="222" t="s">
        <v>361</v>
      </c>
      <c r="I1907" s="222" t="s">
        <v>165</v>
      </c>
      <c r="J1907" s="222" t="s">
        <v>165</v>
      </c>
      <c r="K1907" s="222" t="s">
        <v>165</v>
      </c>
      <c r="M1907" s="222" t="s">
        <v>165</v>
      </c>
      <c r="O1907" s="222" t="s">
        <v>165</v>
      </c>
      <c r="R1907" s="222" t="s">
        <v>165</v>
      </c>
      <c r="AS1907" s="222" t="s">
        <v>3454</v>
      </c>
      <c r="AT1907" s="222">
        <v>426382</v>
      </c>
    </row>
    <row r="1908" spans="1:46">
      <c r="A1908" s="222">
        <v>426411</v>
      </c>
      <c r="B1908" s="222" t="s">
        <v>470</v>
      </c>
      <c r="D1908" s="222" t="s">
        <v>166</v>
      </c>
      <c r="K1908" s="222" t="s">
        <v>166</v>
      </c>
      <c r="L1908" s="222" t="s">
        <v>166</v>
      </c>
      <c r="O1908" s="222" t="s">
        <v>166</v>
      </c>
      <c r="P1908" s="222" t="s">
        <v>165</v>
      </c>
      <c r="R1908" s="222" t="s">
        <v>165</v>
      </c>
      <c r="T1908" s="222" t="s">
        <v>165</v>
      </c>
      <c r="V1908" s="222" t="s">
        <v>165</v>
      </c>
      <c r="AS1908" s="222" t="s">
        <v>3454</v>
      </c>
      <c r="AT1908" s="222">
        <v>426411</v>
      </c>
    </row>
    <row r="1909" spans="1:46">
      <c r="A1909" s="222">
        <v>426413</v>
      </c>
      <c r="B1909" s="222" t="s">
        <v>68</v>
      </c>
      <c r="C1909" s="222" t="s">
        <v>165</v>
      </c>
      <c r="D1909" s="222" t="s">
        <v>165</v>
      </c>
      <c r="E1909" s="222" t="s">
        <v>165</v>
      </c>
      <c r="F1909" s="222" t="s">
        <v>165</v>
      </c>
      <c r="I1909" s="222" t="s">
        <v>166</v>
      </c>
      <c r="J1909" s="222" t="s">
        <v>165</v>
      </c>
      <c r="K1909" s="222" t="s">
        <v>165</v>
      </c>
      <c r="M1909" s="222" t="s">
        <v>166</v>
      </c>
      <c r="AS1909" s="222" t="s">
        <v>3454</v>
      </c>
      <c r="AT1909" s="222">
        <v>426413</v>
      </c>
    </row>
    <row r="1910" spans="1:46">
      <c r="A1910" s="222">
        <v>426416</v>
      </c>
      <c r="B1910" s="222" t="s">
        <v>361</v>
      </c>
      <c r="D1910" s="222" t="s">
        <v>166</v>
      </c>
      <c r="G1910" s="222" t="s">
        <v>166</v>
      </c>
      <c r="K1910" s="222" t="s">
        <v>165</v>
      </c>
      <c r="L1910" s="222" t="s">
        <v>165</v>
      </c>
      <c r="N1910" s="222" t="s">
        <v>165</v>
      </c>
      <c r="O1910" s="222" t="s">
        <v>165</v>
      </c>
      <c r="P1910" s="222" t="s">
        <v>165</v>
      </c>
      <c r="R1910" s="222" t="s">
        <v>165</v>
      </c>
      <c r="S1910" s="222" t="s">
        <v>165</v>
      </c>
      <c r="AS1910" s="222" t="s">
        <v>3454</v>
      </c>
      <c r="AT1910" s="222">
        <v>426416</v>
      </c>
    </row>
    <row r="1911" spans="1:46">
      <c r="A1911" s="222">
        <v>426419</v>
      </c>
      <c r="B1911" s="222" t="s">
        <v>470</v>
      </c>
      <c r="J1911" s="222" t="s">
        <v>165</v>
      </c>
      <c r="K1911" s="222" t="s">
        <v>165</v>
      </c>
      <c r="O1911" s="222" t="s">
        <v>165</v>
      </c>
      <c r="Q1911" s="222" t="s">
        <v>165</v>
      </c>
      <c r="R1911" s="222" t="s">
        <v>165</v>
      </c>
      <c r="T1911" s="222" t="s">
        <v>165</v>
      </c>
      <c r="U1911" s="222" t="s">
        <v>165</v>
      </c>
      <c r="V1911" s="222" t="s">
        <v>165</v>
      </c>
      <c r="W1911" s="222" t="s">
        <v>165</v>
      </c>
      <c r="X1911" s="222" t="s">
        <v>165</v>
      </c>
      <c r="AS1911" s="222" t="s">
        <v>3454</v>
      </c>
      <c r="AT1911" s="222">
        <v>426419</v>
      </c>
    </row>
    <row r="1912" spans="1:46">
      <c r="A1912" s="222">
        <v>426420</v>
      </c>
      <c r="B1912" s="222" t="s">
        <v>361</v>
      </c>
      <c r="I1912" s="222" t="s">
        <v>165</v>
      </c>
      <c r="L1912" s="222" t="s">
        <v>165</v>
      </c>
      <c r="N1912" s="222" t="s">
        <v>165</v>
      </c>
      <c r="O1912" s="222" t="s">
        <v>165</v>
      </c>
      <c r="P1912" s="222" t="s">
        <v>165</v>
      </c>
      <c r="Q1912" s="222" t="s">
        <v>165</v>
      </c>
      <c r="R1912" s="222" t="s">
        <v>165</v>
      </c>
      <c r="AS1912" s="222" t="s">
        <v>3454</v>
      </c>
      <c r="AT1912" s="222">
        <v>426420</v>
      </c>
    </row>
    <row r="1913" spans="1:46">
      <c r="A1913" s="222">
        <v>426495</v>
      </c>
      <c r="B1913" s="222" t="s">
        <v>361</v>
      </c>
      <c r="D1913" s="222" t="s">
        <v>165</v>
      </c>
      <c r="I1913" s="222" t="s">
        <v>165</v>
      </c>
      <c r="J1913" s="222" t="s">
        <v>165</v>
      </c>
      <c r="O1913" s="222" t="s">
        <v>165</v>
      </c>
      <c r="R1913" s="222" t="s">
        <v>165</v>
      </c>
      <c r="AS1913" s="222" t="s">
        <v>3454</v>
      </c>
      <c r="AT1913" s="222">
        <v>426495</v>
      </c>
    </row>
    <row r="1914" spans="1:46">
      <c r="A1914" s="222">
        <v>426505</v>
      </c>
      <c r="B1914" s="222" t="s">
        <v>470</v>
      </c>
      <c r="F1914" s="222" t="s">
        <v>165</v>
      </c>
      <c r="J1914" s="222" t="s">
        <v>165</v>
      </c>
      <c r="K1914" s="222" t="s">
        <v>165</v>
      </c>
      <c r="N1914" s="222" t="s">
        <v>165</v>
      </c>
      <c r="O1914" s="222" t="s">
        <v>165</v>
      </c>
      <c r="R1914" s="222" t="s">
        <v>165</v>
      </c>
      <c r="S1914" s="222" t="s">
        <v>165</v>
      </c>
      <c r="T1914" s="222" t="s">
        <v>165</v>
      </c>
      <c r="U1914" s="222" t="s">
        <v>165</v>
      </c>
      <c r="V1914" s="222" t="s">
        <v>165</v>
      </c>
      <c r="W1914" s="222" t="s">
        <v>165</v>
      </c>
      <c r="X1914" s="222" t="s">
        <v>165</v>
      </c>
      <c r="AS1914" s="222" t="s">
        <v>3454</v>
      </c>
      <c r="AT1914" s="222">
        <v>426505</v>
      </c>
    </row>
    <row r="1915" spans="1:46">
      <c r="A1915" s="222">
        <v>426509</v>
      </c>
      <c r="B1915" s="222" t="s">
        <v>361</v>
      </c>
      <c r="O1915" s="222" t="s">
        <v>165</v>
      </c>
      <c r="P1915" s="222" t="s">
        <v>165</v>
      </c>
      <c r="R1915" s="222" t="s">
        <v>165</v>
      </c>
      <c r="AS1915" s="222" t="s">
        <v>3454</v>
      </c>
      <c r="AT1915" s="222">
        <v>426509</v>
      </c>
    </row>
    <row r="1916" spans="1:46">
      <c r="A1916" s="222">
        <v>426516</v>
      </c>
      <c r="B1916" s="222" t="s">
        <v>361</v>
      </c>
      <c r="J1916" s="222" t="s">
        <v>165</v>
      </c>
      <c r="K1916" s="222" t="s">
        <v>165</v>
      </c>
      <c r="M1916" s="222" t="s">
        <v>165</v>
      </c>
      <c r="O1916" s="222" t="s">
        <v>165</v>
      </c>
      <c r="P1916" s="222" t="s">
        <v>165</v>
      </c>
      <c r="R1916" s="222" t="s">
        <v>165</v>
      </c>
      <c r="AS1916" s="222" t="s">
        <v>3454</v>
      </c>
      <c r="AT1916" s="222">
        <v>426516</v>
      </c>
    </row>
    <row r="1917" spans="1:46">
      <c r="A1917" s="222">
        <v>426534</v>
      </c>
      <c r="B1917" s="222" t="s">
        <v>361</v>
      </c>
      <c r="J1917" s="222" t="s">
        <v>165</v>
      </c>
      <c r="M1917" s="222" t="s">
        <v>165</v>
      </c>
      <c r="O1917" s="222" t="s">
        <v>165</v>
      </c>
      <c r="P1917" s="222" t="s">
        <v>165</v>
      </c>
      <c r="R1917" s="222" t="s">
        <v>165</v>
      </c>
      <c r="AS1917" s="222" t="s">
        <v>3454</v>
      </c>
      <c r="AT1917" s="222">
        <v>426534</v>
      </c>
    </row>
    <row r="1918" spans="1:46">
      <c r="A1918" s="222">
        <v>426547</v>
      </c>
      <c r="B1918" s="222" t="s">
        <v>361</v>
      </c>
      <c r="I1918" s="222" t="s">
        <v>165</v>
      </c>
      <c r="K1918" s="222" t="s">
        <v>165</v>
      </c>
      <c r="L1918" s="222" t="s">
        <v>165</v>
      </c>
      <c r="M1918" s="222" t="s">
        <v>165</v>
      </c>
      <c r="N1918" s="222" t="s">
        <v>165</v>
      </c>
      <c r="O1918" s="222" t="s">
        <v>165</v>
      </c>
      <c r="P1918" s="222" t="s">
        <v>165</v>
      </c>
      <c r="Q1918" s="222" t="s">
        <v>165</v>
      </c>
      <c r="R1918" s="222" t="s">
        <v>165</v>
      </c>
      <c r="AS1918" s="222" t="s">
        <v>3454</v>
      </c>
      <c r="AT1918" s="222">
        <v>426547</v>
      </c>
    </row>
    <row r="1919" spans="1:46">
      <c r="A1919" s="222">
        <v>426554</v>
      </c>
      <c r="B1919" s="222" t="s">
        <v>470</v>
      </c>
      <c r="J1919" s="222" t="s">
        <v>165</v>
      </c>
      <c r="N1919" s="222" t="s">
        <v>165</v>
      </c>
      <c r="O1919" s="222" t="s">
        <v>165</v>
      </c>
      <c r="R1919" s="222" t="s">
        <v>165</v>
      </c>
      <c r="S1919" s="222" t="s">
        <v>165</v>
      </c>
      <c r="T1919" s="222" t="s">
        <v>165</v>
      </c>
      <c r="U1919" s="222" t="s">
        <v>165</v>
      </c>
      <c r="V1919" s="222" t="s">
        <v>165</v>
      </c>
      <c r="W1919" s="222" t="s">
        <v>165</v>
      </c>
      <c r="X1919" s="222" t="s">
        <v>165</v>
      </c>
      <c r="AS1919" s="222" t="s">
        <v>3454</v>
      </c>
      <c r="AT1919" s="222">
        <v>426554</v>
      </c>
    </row>
    <row r="1920" spans="1:46">
      <c r="A1920" s="222">
        <v>426573</v>
      </c>
      <c r="B1920" s="222" t="s">
        <v>498</v>
      </c>
      <c r="K1920" s="222" t="s">
        <v>166</v>
      </c>
      <c r="Z1920" s="222" t="s">
        <v>165</v>
      </c>
      <c r="AA1920" s="222" t="s">
        <v>165</v>
      </c>
      <c r="AB1920" s="222" t="s">
        <v>165</v>
      </c>
      <c r="AC1920" s="222" t="s">
        <v>165</v>
      </c>
      <c r="AS1920" s="222" t="s">
        <v>3454</v>
      </c>
      <c r="AT1920" s="222">
        <v>426573</v>
      </c>
    </row>
    <row r="1921" spans="1:46">
      <c r="A1921" s="222">
        <v>426587</v>
      </c>
      <c r="B1921" s="222" t="s">
        <v>361</v>
      </c>
      <c r="J1921" s="222" t="s">
        <v>165</v>
      </c>
      <c r="K1921" s="222" t="s">
        <v>165</v>
      </c>
      <c r="M1921" s="222" t="s">
        <v>165</v>
      </c>
      <c r="O1921" s="222" t="s">
        <v>165</v>
      </c>
      <c r="R1921" s="222" t="s">
        <v>165</v>
      </c>
      <c r="AS1921" s="222" t="s">
        <v>3454</v>
      </c>
      <c r="AT1921" s="222">
        <v>426587</v>
      </c>
    </row>
    <row r="1922" spans="1:46">
      <c r="A1922" s="222">
        <v>426588</v>
      </c>
      <c r="B1922" s="222" t="s">
        <v>361</v>
      </c>
      <c r="I1922" s="222" t="s">
        <v>165</v>
      </c>
      <c r="J1922" s="222" t="s">
        <v>165</v>
      </c>
      <c r="K1922" s="222" t="s">
        <v>165</v>
      </c>
      <c r="L1922" s="222" t="s">
        <v>165</v>
      </c>
      <c r="N1922" s="222" t="s">
        <v>165</v>
      </c>
      <c r="O1922" s="222" t="s">
        <v>165</v>
      </c>
      <c r="P1922" s="222" t="s">
        <v>165</v>
      </c>
      <c r="Q1922" s="222" t="s">
        <v>165</v>
      </c>
      <c r="R1922" s="222" t="s">
        <v>165</v>
      </c>
      <c r="AS1922" s="222" t="s">
        <v>3454</v>
      </c>
      <c r="AT1922" s="222">
        <v>426588</v>
      </c>
    </row>
    <row r="1923" spans="1:46">
      <c r="A1923" s="222">
        <v>426638</v>
      </c>
      <c r="B1923" s="222" t="s">
        <v>361</v>
      </c>
      <c r="E1923" s="222" t="s">
        <v>165</v>
      </c>
      <c r="I1923" s="222" t="s">
        <v>165</v>
      </c>
      <c r="J1923" s="222" t="s">
        <v>165</v>
      </c>
      <c r="K1923" s="222" t="s">
        <v>165</v>
      </c>
      <c r="O1923" s="222" t="s">
        <v>165</v>
      </c>
      <c r="R1923" s="222" t="s">
        <v>165</v>
      </c>
      <c r="AS1923" s="222" t="s">
        <v>3454</v>
      </c>
      <c r="AT1923" s="222">
        <v>426638</v>
      </c>
    </row>
    <row r="1924" spans="1:46">
      <c r="A1924" s="222">
        <v>426645</v>
      </c>
      <c r="B1924" s="222" t="s">
        <v>361</v>
      </c>
      <c r="D1924" s="222" t="s">
        <v>166</v>
      </c>
      <c r="K1924" s="222" t="s">
        <v>166</v>
      </c>
      <c r="L1924" s="222" t="s">
        <v>165</v>
      </c>
      <c r="N1924" s="222" t="s">
        <v>165</v>
      </c>
      <c r="O1924" s="222" t="s">
        <v>165</v>
      </c>
      <c r="P1924" s="222" t="s">
        <v>165</v>
      </c>
      <c r="Q1924" s="222" t="s">
        <v>165</v>
      </c>
      <c r="R1924" s="222" t="s">
        <v>165</v>
      </c>
      <c r="AS1924" s="222" t="s">
        <v>3454</v>
      </c>
      <c r="AT1924" s="222">
        <v>426645</v>
      </c>
    </row>
    <row r="1925" spans="1:46">
      <c r="A1925" s="222">
        <v>426650</v>
      </c>
      <c r="B1925" s="222" t="s">
        <v>470</v>
      </c>
      <c r="G1925" s="222" t="s">
        <v>166</v>
      </c>
      <c r="H1925" s="222" t="s">
        <v>165</v>
      </c>
      <c r="L1925" s="222" t="s">
        <v>165</v>
      </c>
      <c r="P1925" s="222" t="s">
        <v>166</v>
      </c>
      <c r="R1925" s="222" t="s">
        <v>165</v>
      </c>
      <c r="S1925" s="222" t="s">
        <v>165</v>
      </c>
      <c r="T1925" s="222" t="s">
        <v>165</v>
      </c>
      <c r="U1925" s="222" t="s">
        <v>165</v>
      </c>
      <c r="V1925" s="222" t="s">
        <v>166</v>
      </c>
      <c r="X1925" s="222" t="s">
        <v>165</v>
      </c>
      <c r="AS1925" s="222" t="s">
        <v>3454</v>
      </c>
      <c r="AT1925" s="222">
        <v>426650</v>
      </c>
    </row>
    <row r="1926" spans="1:46">
      <c r="A1926" s="222">
        <v>426697</v>
      </c>
      <c r="B1926" s="222" t="s">
        <v>470</v>
      </c>
      <c r="G1926" s="222" t="s">
        <v>165</v>
      </c>
      <c r="K1926" s="222" t="s">
        <v>165</v>
      </c>
      <c r="L1926" s="222" t="s">
        <v>166</v>
      </c>
      <c r="N1926" s="222" t="s">
        <v>166</v>
      </c>
      <c r="O1926" s="222" t="s">
        <v>165</v>
      </c>
      <c r="P1926" s="222" t="s">
        <v>165</v>
      </c>
      <c r="Q1926" s="222" t="s">
        <v>166</v>
      </c>
      <c r="R1926" s="222" t="s">
        <v>165</v>
      </c>
      <c r="S1926" s="222" t="s">
        <v>165</v>
      </c>
      <c r="T1926" s="222" t="s">
        <v>165</v>
      </c>
      <c r="U1926" s="222" t="s">
        <v>165</v>
      </c>
      <c r="V1926" s="222" t="s">
        <v>165</v>
      </c>
      <c r="X1926" s="222" t="s">
        <v>165</v>
      </c>
      <c r="AS1926" s="222" t="s">
        <v>3454</v>
      </c>
      <c r="AT1926" s="222">
        <v>426697</v>
      </c>
    </row>
    <row r="1927" spans="1:46">
      <c r="A1927" s="222">
        <v>426734</v>
      </c>
      <c r="B1927" s="222" t="s">
        <v>470</v>
      </c>
      <c r="D1927" s="222" t="s">
        <v>166</v>
      </c>
      <c r="J1927" s="222" t="s">
        <v>166</v>
      </c>
      <c r="K1927" s="222" t="s">
        <v>166</v>
      </c>
      <c r="L1927" s="222" t="s">
        <v>165</v>
      </c>
      <c r="O1927" s="222" t="s">
        <v>166</v>
      </c>
      <c r="P1927" s="222" t="s">
        <v>165</v>
      </c>
      <c r="R1927" s="222" t="s">
        <v>165</v>
      </c>
      <c r="V1927" s="222" t="s">
        <v>165</v>
      </c>
      <c r="W1927" s="222" t="s">
        <v>165</v>
      </c>
      <c r="AS1927" s="222" t="s">
        <v>3454</v>
      </c>
      <c r="AT1927" s="222">
        <v>426734</v>
      </c>
    </row>
    <row r="1928" spans="1:46">
      <c r="A1928" s="222">
        <v>426738</v>
      </c>
      <c r="B1928" s="222" t="s">
        <v>361</v>
      </c>
      <c r="J1928" s="222" t="s">
        <v>166</v>
      </c>
      <c r="K1928" s="222" t="s">
        <v>165</v>
      </c>
      <c r="L1928" s="222" t="s">
        <v>165</v>
      </c>
      <c r="M1928" s="222" t="s">
        <v>165</v>
      </c>
      <c r="N1928" s="222" t="s">
        <v>165</v>
      </c>
      <c r="O1928" s="222" t="s">
        <v>165</v>
      </c>
      <c r="P1928" s="222" t="s">
        <v>165</v>
      </c>
      <c r="Q1928" s="222" t="s">
        <v>165</v>
      </c>
      <c r="R1928" s="222" t="s">
        <v>165</v>
      </c>
      <c r="AS1928" s="222" t="s">
        <v>3454</v>
      </c>
      <c r="AT1928" s="222">
        <v>426738</v>
      </c>
    </row>
    <row r="1929" spans="1:46">
      <c r="A1929" s="222">
        <v>426771</v>
      </c>
      <c r="B1929" s="222" t="s">
        <v>470</v>
      </c>
      <c r="F1929" s="222" t="s">
        <v>165</v>
      </c>
      <c r="J1929" s="222" t="s">
        <v>165</v>
      </c>
      <c r="K1929" s="222" t="s">
        <v>165</v>
      </c>
      <c r="O1929" s="222" t="s">
        <v>165</v>
      </c>
      <c r="Q1929" s="222" t="s">
        <v>165</v>
      </c>
      <c r="R1929" s="222" t="s">
        <v>165</v>
      </c>
      <c r="S1929" s="222" t="s">
        <v>165</v>
      </c>
      <c r="T1929" s="222" t="s">
        <v>165</v>
      </c>
      <c r="U1929" s="222" t="s">
        <v>165</v>
      </c>
      <c r="V1929" s="222" t="s">
        <v>165</v>
      </c>
      <c r="W1929" s="222" t="s">
        <v>165</v>
      </c>
      <c r="X1929" s="222" t="s">
        <v>165</v>
      </c>
      <c r="AS1929" s="222" t="s">
        <v>3454</v>
      </c>
      <c r="AT1929" s="222">
        <v>426771</v>
      </c>
    </row>
    <row r="1930" spans="1:46">
      <c r="A1930" s="222">
        <v>426789</v>
      </c>
      <c r="B1930" s="222" t="s">
        <v>361</v>
      </c>
      <c r="G1930" s="222" t="s">
        <v>166</v>
      </c>
      <c r="J1930" s="222" t="s">
        <v>166</v>
      </c>
      <c r="L1930" s="222" t="s">
        <v>165</v>
      </c>
      <c r="N1930" s="222" t="s">
        <v>166</v>
      </c>
      <c r="O1930" s="222" t="s">
        <v>165</v>
      </c>
      <c r="P1930" s="222" t="s">
        <v>165</v>
      </c>
      <c r="R1930" s="222" t="s">
        <v>165</v>
      </c>
      <c r="AS1930" s="222" t="s">
        <v>3454</v>
      </c>
      <c r="AT1930" s="222">
        <v>426789</v>
      </c>
    </row>
    <row r="1931" spans="1:46">
      <c r="A1931" s="222">
        <v>426805</v>
      </c>
      <c r="B1931" s="222" t="s">
        <v>361</v>
      </c>
      <c r="G1931" s="222" t="s">
        <v>166</v>
      </c>
      <c r="H1931" s="222" t="s">
        <v>165</v>
      </c>
      <c r="L1931" s="222" t="s">
        <v>165</v>
      </c>
      <c r="N1931" s="222" t="s">
        <v>165</v>
      </c>
      <c r="O1931" s="222" t="s">
        <v>165</v>
      </c>
      <c r="P1931" s="222" t="s">
        <v>165</v>
      </c>
      <c r="R1931" s="222" t="s">
        <v>165</v>
      </c>
      <c r="S1931" s="222" t="s">
        <v>165</v>
      </c>
      <c r="AS1931" s="222" t="s">
        <v>3454</v>
      </c>
      <c r="AT1931" s="222">
        <v>426805</v>
      </c>
    </row>
    <row r="1932" spans="1:46">
      <c r="A1932" s="222">
        <v>426816</v>
      </c>
      <c r="B1932" s="222" t="s">
        <v>470</v>
      </c>
      <c r="G1932" s="222" t="s">
        <v>165</v>
      </c>
      <c r="H1932" s="222" t="s">
        <v>165</v>
      </c>
      <c r="J1932" s="222" t="s">
        <v>165</v>
      </c>
      <c r="L1932" s="222" t="s">
        <v>165</v>
      </c>
      <c r="P1932" s="222" t="s">
        <v>166</v>
      </c>
      <c r="R1932" s="222" t="s">
        <v>165</v>
      </c>
      <c r="S1932" s="222" t="s">
        <v>165</v>
      </c>
      <c r="T1932" s="222" t="s">
        <v>165</v>
      </c>
      <c r="U1932" s="222" t="s">
        <v>165</v>
      </c>
      <c r="V1932" s="222" t="s">
        <v>165</v>
      </c>
      <c r="W1932" s="222" t="s">
        <v>165</v>
      </c>
      <c r="X1932" s="222" t="s">
        <v>165</v>
      </c>
      <c r="AS1932" s="222" t="s">
        <v>3454</v>
      </c>
      <c r="AT1932" s="222">
        <v>426816</v>
      </c>
    </row>
    <row r="1933" spans="1:46">
      <c r="A1933" s="222">
        <v>426819</v>
      </c>
      <c r="B1933" s="222" t="s">
        <v>361</v>
      </c>
      <c r="D1933" s="222" t="s">
        <v>165</v>
      </c>
      <c r="J1933" s="222" t="s">
        <v>165</v>
      </c>
      <c r="K1933" s="222" t="s">
        <v>165</v>
      </c>
      <c r="M1933" s="222" t="s">
        <v>165</v>
      </c>
      <c r="O1933" s="222" t="s">
        <v>165</v>
      </c>
      <c r="P1933" s="222" t="s">
        <v>165</v>
      </c>
      <c r="R1933" s="222" t="s">
        <v>165</v>
      </c>
      <c r="AS1933" s="222" t="s">
        <v>3454</v>
      </c>
      <c r="AT1933" s="222">
        <v>426819</v>
      </c>
    </row>
    <row r="1934" spans="1:46">
      <c r="A1934" s="222">
        <v>426824</v>
      </c>
      <c r="B1934" s="222" t="s">
        <v>361</v>
      </c>
      <c r="O1934" s="222" t="s">
        <v>165</v>
      </c>
      <c r="P1934" s="222" t="s">
        <v>165</v>
      </c>
      <c r="R1934" s="222" t="s">
        <v>165</v>
      </c>
      <c r="AS1934" s="222" t="s">
        <v>3454</v>
      </c>
      <c r="AT1934" s="222">
        <v>426824</v>
      </c>
    </row>
    <row r="1935" spans="1:46">
      <c r="A1935" s="222">
        <v>426831</v>
      </c>
      <c r="B1935" s="222" t="s">
        <v>361</v>
      </c>
      <c r="I1935" s="222" t="s">
        <v>165</v>
      </c>
      <c r="J1935" s="222" t="s">
        <v>165</v>
      </c>
      <c r="K1935" s="222" t="s">
        <v>165</v>
      </c>
      <c r="M1935" s="222" t="s">
        <v>165</v>
      </c>
      <c r="O1935" s="222" t="s">
        <v>165</v>
      </c>
      <c r="R1935" s="222" t="s">
        <v>165</v>
      </c>
      <c r="AS1935" s="222" t="s">
        <v>3454</v>
      </c>
      <c r="AT1935" s="222">
        <v>426831</v>
      </c>
    </row>
    <row r="1936" spans="1:46">
      <c r="A1936" s="222">
        <v>426834</v>
      </c>
      <c r="B1936" s="222" t="s">
        <v>361</v>
      </c>
      <c r="D1936" s="222" t="s">
        <v>166</v>
      </c>
      <c r="J1936" s="222" t="s">
        <v>165</v>
      </c>
      <c r="K1936" s="222" t="s">
        <v>165</v>
      </c>
      <c r="O1936" s="222" t="s">
        <v>165</v>
      </c>
      <c r="R1936" s="222" t="s">
        <v>165</v>
      </c>
      <c r="AS1936" s="222" t="s">
        <v>3454</v>
      </c>
      <c r="AT1936" s="222">
        <v>426834</v>
      </c>
    </row>
    <row r="1937" spans="1:46">
      <c r="A1937" s="222">
        <v>426848</v>
      </c>
      <c r="B1937" s="222" t="s">
        <v>470</v>
      </c>
      <c r="I1937" s="222" t="s">
        <v>165</v>
      </c>
      <c r="J1937" s="222" t="s">
        <v>165</v>
      </c>
      <c r="O1937" s="222" t="s">
        <v>165</v>
      </c>
      <c r="P1937" s="222" t="s">
        <v>165</v>
      </c>
      <c r="Q1937" s="222" t="s">
        <v>165</v>
      </c>
      <c r="R1937" s="222" t="s">
        <v>165</v>
      </c>
      <c r="S1937" s="222" t="s">
        <v>165</v>
      </c>
      <c r="T1937" s="222" t="s">
        <v>165</v>
      </c>
      <c r="U1937" s="222" t="s">
        <v>165</v>
      </c>
      <c r="V1937" s="222" t="s">
        <v>165</v>
      </c>
      <c r="W1937" s="222" t="s">
        <v>165</v>
      </c>
      <c r="AS1937" s="222" t="s">
        <v>3454</v>
      </c>
      <c r="AT1937" s="222">
        <v>426848</v>
      </c>
    </row>
    <row r="1938" spans="1:46">
      <c r="A1938" s="222">
        <v>426853</v>
      </c>
      <c r="B1938" s="222" t="s">
        <v>361</v>
      </c>
      <c r="K1938" s="222" t="s">
        <v>165</v>
      </c>
      <c r="L1938" s="222" t="s">
        <v>165</v>
      </c>
      <c r="M1938" s="222" t="s">
        <v>165</v>
      </c>
      <c r="O1938" s="222" t="s">
        <v>165</v>
      </c>
      <c r="P1938" s="222" t="s">
        <v>165</v>
      </c>
      <c r="R1938" s="222" t="s">
        <v>165</v>
      </c>
      <c r="AS1938" s="222" t="s">
        <v>3454</v>
      </c>
      <c r="AT1938" s="222">
        <v>426853</v>
      </c>
    </row>
    <row r="1939" spans="1:46">
      <c r="A1939" s="222">
        <v>426903</v>
      </c>
      <c r="B1939" s="222" t="s">
        <v>470</v>
      </c>
      <c r="F1939" s="222" t="s">
        <v>165</v>
      </c>
      <c r="J1939" s="222" t="s">
        <v>165</v>
      </c>
      <c r="K1939" s="222" t="s">
        <v>165</v>
      </c>
      <c r="O1939" s="222" t="s">
        <v>165</v>
      </c>
      <c r="Q1939" s="222" t="s">
        <v>165</v>
      </c>
      <c r="R1939" s="222" t="s">
        <v>165</v>
      </c>
      <c r="S1939" s="222" t="s">
        <v>165</v>
      </c>
      <c r="T1939" s="222" t="s">
        <v>165</v>
      </c>
      <c r="U1939" s="222" t="s">
        <v>165</v>
      </c>
      <c r="V1939" s="222" t="s">
        <v>165</v>
      </c>
      <c r="W1939" s="222" t="s">
        <v>165</v>
      </c>
      <c r="X1939" s="222" t="s">
        <v>165</v>
      </c>
      <c r="AS1939" s="222" t="s">
        <v>3454</v>
      </c>
      <c r="AT1939" s="222">
        <v>426903</v>
      </c>
    </row>
    <row r="1940" spans="1:46">
      <c r="A1940" s="222">
        <v>426929</v>
      </c>
      <c r="B1940" s="222" t="s">
        <v>470</v>
      </c>
      <c r="F1940" s="222" t="s">
        <v>165</v>
      </c>
      <c r="K1940" s="222" t="s">
        <v>165</v>
      </c>
      <c r="L1940" s="222" t="s">
        <v>165</v>
      </c>
      <c r="N1940" s="222" t="s">
        <v>165</v>
      </c>
      <c r="O1940" s="222" t="s">
        <v>165</v>
      </c>
      <c r="P1940" s="222" t="s">
        <v>165</v>
      </c>
      <c r="R1940" s="222" t="s">
        <v>165</v>
      </c>
      <c r="T1940" s="222" t="s">
        <v>165</v>
      </c>
      <c r="U1940" s="222" t="s">
        <v>165</v>
      </c>
      <c r="V1940" s="222" t="s">
        <v>165</v>
      </c>
      <c r="W1940" s="222" t="s">
        <v>165</v>
      </c>
      <c r="AS1940" s="222" t="s">
        <v>3454</v>
      </c>
      <c r="AT1940" s="222">
        <v>426929</v>
      </c>
    </row>
    <row r="1941" spans="1:46">
      <c r="A1941" s="222">
        <v>426959</v>
      </c>
      <c r="B1941" s="222" t="s">
        <v>361</v>
      </c>
      <c r="J1941" s="222" t="s">
        <v>165</v>
      </c>
      <c r="K1941" s="222" t="s">
        <v>165</v>
      </c>
      <c r="L1941" s="222" t="s">
        <v>165</v>
      </c>
      <c r="M1941" s="222" t="s">
        <v>165</v>
      </c>
      <c r="N1941" s="222" t="s">
        <v>165</v>
      </c>
      <c r="O1941" s="222" t="s">
        <v>165</v>
      </c>
      <c r="P1941" s="222" t="s">
        <v>165</v>
      </c>
      <c r="R1941" s="222" t="s">
        <v>165</v>
      </c>
      <c r="AS1941" s="222" t="s">
        <v>3454</v>
      </c>
      <c r="AT1941" s="222">
        <v>426959</v>
      </c>
    </row>
    <row r="1942" spans="1:46">
      <c r="A1942" s="222">
        <v>426969</v>
      </c>
      <c r="B1942" s="222" t="s">
        <v>470</v>
      </c>
      <c r="F1942" s="222" t="s">
        <v>165</v>
      </c>
      <c r="K1942" s="222" t="s">
        <v>165</v>
      </c>
      <c r="N1942" s="222" t="s">
        <v>165</v>
      </c>
      <c r="O1942" s="222" t="s">
        <v>165</v>
      </c>
      <c r="R1942" s="222" t="s">
        <v>165</v>
      </c>
      <c r="S1942" s="222" t="s">
        <v>165</v>
      </c>
      <c r="T1942" s="222" t="s">
        <v>165</v>
      </c>
      <c r="U1942" s="222" t="s">
        <v>165</v>
      </c>
      <c r="V1942" s="222" t="s">
        <v>165</v>
      </c>
      <c r="W1942" s="222" t="s">
        <v>165</v>
      </c>
      <c r="X1942" s="222" t="s">
        <v>165</v>
      </c>
      <c r="AS1942" s="222" t="s">
        <v>3454</v>
      </c>
      <c r="AT1942" s="222">
        <v>426969</v>
      </c>
    </row>
    <row r="1943" spans="1:46">
      <c r="A1943" s="222">
        <v>426970</v>
      </c>
      <c r="B1943" s="222" t="s">
        <v>470</v>
      </c>
      <c r="P1943" s="222" t="s">
        <v>165</v>
      </c>
      <c r="Q1943" s="222" t="s">
        <v>165</v>
      </c>
      <c r="R1943" s="222" t="s">
        <v>165</v>
      </c>
      <c r="S1943" s="222" t="s">
        <v>165</v>
      </c>
      <c r="T1943" s="222" t="s">
        <v>165</v>
      </c>
      <c r="U1943" s="222" t="s">
        <v>165</v>
      </c>
      <c r="V1943" s="222" t="s">
        <v>165</v>
      </c>
      <c r="W1943" s="222" t="s">
        <v>165</v>
      </c>
      <c r="AS1943" s="222" t="s">
        <v>3454</v>
      </c>
      <c r="AT1943" s="222">
        <v>426970</v>
      </c>
    </row>
    <row r="1944" spans="1:46">
      <c r="A1944" s="222">
        <v>426973</v>
      </c>
      <c r="B1944" s="222" t="s">
        <v>361</v>
      </c>
      <c r="D1944" s="222" t="s">
        <v>165</v>
      </c>
      <c r="J1944" s="222" t="s">
        <v>165</v>
      </c>
      <c r="K1944" s="222" t="s">
        <v>165</v>
      </c>
      <c r="O1944" s="222" t="s">
        <v>165</v>
      </c>
      <c r="P1944" s="222" t="s">
        <v>165</v>
      </c>
      <c r="R1944" s="222" t="s">
        <v>165</v>
      </c>
      <c r="AS1944" s="222" t="s">
        <v>3454</v>
      </c>
      <c r="AT1944" s="222">
        <v>426973</v>
      </c>
    </row>
    <row r="1945" spans="1:46">
      <c r="A1945" s="222">
        <v>427003</v>
      </c>
      <c r="B1945" s="222" t="s">
        <v>361</v>
      </c>
      <c r="H1945" s="222" t="s">
        <v>166</v>
      </c>
      <c r="L1945" s="222" t="s">
        <v>166</v>
      </c>
      <c r="N1945" s="222" t="s">
        <v>165</v>
      </c>
      <c r="O1945" s="222" t="s">
        <v>165</v>
      </c>
      <c r="P1945" s="222" t="s">
        <v>165</v>
      </c>
      <c r="R1945" s="222" t="s">
        <v>165</v>
      </c>
      <c r="S1945" s="222" t="s">
        <v>165</v>
      </c>
      <c r="AS1945" s="222" t="s">
        <v>3454</v>
      </c>
      <c r="AT1945" s="222">
        <v>427003</v>
      </c>
    </row>
    <row r="1946" spans="1:46">
      <c r="A1946" s="222">
        <v>427010</v>
      </c>
      <c r="B1946" s="222" t="s">
        <v>361</v>
      </c>
      <c r="D1946" s="222" t="s">
        <v>165</v>
      </c>
      <c r="J1946" s="222" t="s">
        <v>165</v>
      </c>
      <c r="O1946" s="222" t="s">
        <v>165</v>
      </c>
      <c r="P1946" s="222" t="s">
        <v>165</v>
      </c>
      <c r="R1946" s="222" t="s">
        <v>165</v>
      </c>
      <c r="AS1946" s="222" t="s">
        <v>3454</v>
      </c>
      <c r="AT1946" s="222">
        <v>427010</v>
      </c>
    </row>
    <row r="1947" spans="1:46">
      <c r="A1947" s="222">
        <v>427015</v>
      </c>
      <c r="B1947" s="222" t="s">
        <v>361</v>
      </c>
      <c r="E1947" s="222" t="s">
        <v>165</v>
      </c>
      <c r="I1947" s="222" t="s">
        <v>165</v>
      </c>
      <c r="J1947" s="222" t="s">
        <v>165</v>
      </c>
      <c r="K1947" s="222" t="s">
        <v>165</v>
      </c>
      <c r="O1947" s="222" t="s">
        <v>165</v>
      </c>
      <c r="R1947" s="222" t="s">
        <v>165</v>
      </c>
      <c r="AS1947" s="222" t="s">
        <v>3454</v>
      </c>
      <c r="AT1947" s="222">
        <v>427015</v>
      </c>
    </row>
    <row r="1948" spans="1:46">
      <c r="A1948" s="222">
        <v>427018</v>
      </c>
      <c r="B1948" s="222" t="s">
        <v>470</v>
      </c>
      <c r="D1948" s="222" t="s">
        <v>166</v>
      </c>
      <c r="F1948" s="222" t="s">
        <v>165</v>
      </c>
      <c r="J1948" s="222" t="s">
        <v>165</v>
      </c>
      <c r="K1948" s="222" t="s">
        <v>165</v>
      </c>
      <c r="N1948" s="222" t="s">
        <v>166</v>
      </c>
      <c r="O1948" s="222" t="s">
        <v>166</v>
      </c>
      <c r="P1948" s="222" t="s">
        <v>166</v>
      </c>
      <c r="T1948" s="222" t="s">
        <v>165</v>
      </c>
      <c r="U1948" s="222" t="s">
        <v>165</v>
      </c>
      <c r="V1948" s="222" t="s">
        <v>165</v>
      </c>
      <c r="W1948" s="222" t="s">
        <v>165</v>
      </c>
      <c r="AS1948" s="222" t="s">
        <v>3453</v>
      </c>
      <c r="AT1948" s="222">
        <v>427018</v>
      </c>
    </row>
    <row r="1949" spans="1:46">
      <c r="A1949" s="222">
        <v>427020</v>
      </c>
      <c r="B1949" s="222" t="s">
        <v>470</v>
      </c>
      <c r="K1949" s="222" t="s">
        <v>165</v>
      </c>
      <c r="N1949" s="222" t="s">
        <v>165</v>
      </c>
      <c r="O1949" s="222" t="s">
        <v>165</v>
      </c>
      <c r="R1949" s="222" t="s">
        <v>165</v>
      </c>
      <c r="S1949" s="222" t="s">
        <v>165</v>
      </c>
      <c r="T1949" s="222" t="s">
        <v>165</v>
      </c>
      <c r="U1949" s="222" t="s">
        <v>165</v>
      </c>
      <c r="V1949" s="222" t="s">
        <v>165</v>
      </c>
      <c r="W1949" s="222" t="s">
        <v>165</v>
      </c>
      <c r="X1949" s="222" t="s">
        <v>165</v>
      </c>
      <c r="AS1949" s="222" t="s">
        <v>3454</v>
      </c>
      <c r="AT1949" s="222">
        <v>427020</v>
      </c>
    </row>
    <row r="1950" spans="1:46">
      <c r="A1950" s="222">
        <v>427059</v>
      </c>
      <c r="B1950" s="222" t="s">
        <v>470</v>
      </c>
      <c r="G1950" s="222" t="s">
        <v>166</v>
      </c>
      <c r="K1950" s="222" t="s">
        <v>166</v>
      </c>
      <c r="L1950" s="222" t="s">
        <v>166</v>
      </c>
      <c r="N1950" s="222" t="s">
        <v>166</v>
      </c>
      <c r="R1950" s="222" t="s">
        <v>165</v>
      </c>
      <c r="T1950" s="222" t="s">
        <v>165</v>
      </c>
      <c r="U1950" s="222" t="s">
        <v>165</v>
      </c>
      <c r="V1950" s="222" t="s">
        <v>165</v>
      </c>
      <c r="W1950" s="222" t="s">
        <v>165</v>
      </c>
      <c r="X1950" s="222" t="s">
        <v>165</v>
      </c>
      <c r="AS1950" s="222" t="s">
        <v>3454</v>
      </c>
      <c r="AT1950" s="222">
        <v>427059</v>
      </c>
    </row>
    <row r="1951" spans="1:46">
      <c r="A1951" s="222">
        <v>427065</v>
      </c>
      <c r="B1951" s="222" t="s">
        <v>470</v>
      </c>
      <c r="F1951" s="222" t="s">
        <v>165</v>
      </c>
      <c r="K1951" s="222" t="s">
        <v>165</v>
      </c>
      <c r="S1951" s="222" t="s">
        <v>165</v>
      </c>
      <c r="T1951" s="222" t="s">
        <v>165</v>
      </c>
      <c r="U1951" s="222" t="s">
        <v>165</v>
      </c>
      <c r="V1951" s="222" t="s">
        <v>165</v>
      </c>
      <c r="W1951" s="222" t="s">
        <v>165</v>
      </c>
      <c r="X1951" s="222" t="s">
        <v>165</v>
      </c>
      <c r="AS1951" s="222" t="s">
        <v>3454</v>
      </c>
      <c r="AT1951" s="222">
        <v>427065</v>
      </c>
    </row>
    <row r="1952" spans="1:46">
      <c r="A1952" s="222">
        <v>427083</v>
      </c>
      <c r="B1952" s="222" t="s">
        <v>470</v>
      </c>
      <c r="I1952" s="222" t="s">
        <v>166</v>
      </c>
      <c r="J1952" s="222" t="s">
        <v>166</v>
      </c>
      <c r="K1952" s="222" t="s">
        <v>166</v>
      </c>
      <c r="L1952" s="222" t="s">
        <v>166</v>
      </c>
      <c r="O1952" s="222" t="s">
        <v>166</v>
      </c>
      <c r="P1952" s="222" t="s">
        <v>166</v>
      </c>
      <c r="Q1952" s="222" t="s">
        <v>166</v>
      </c>
      <c r="S1952" s="222" t="s">
        <v>166</v>
      </c>
      <c r="T1952" s="222" t="s">
        <v>165</v>
      </c>
      <c r="AS1952" s="222" t="s">
        <v>3454</v>
      </c>
      <c r="AT1952" s="222">
        <v>427083</v>
      </c>
    </row>
    <row r="1953" spans="1:46">
      <c r="A1953" s="222">
        <v>427101</v>
      </c>
      <c r="B1953" s="222" t="s">
        <v>361</v>
      </c>
      <c r="C1953" s="222" t="s">
        <v>166</v>
      </c>
      <c r="I1953" s="222" t="s">
        <v>165</v>
      </c>
      <c r="K1953" s="222" t="s">
        <v>166</v>
      </c>
      <c r="L1953" s="222" t="s">
        <v>165</v>
      </c>
      <c r="N1953" s="222" t="s">
        <v>165</v>
      </c>
      <c r="O1953" s="222" t="s">
        <v>165</v>
      </c>
      <c r="P1953" s="222" t="s">
        <v>165</v>
      </c>
      <c r="R1953" s="222" t="s">
        <v>165</v>
      </c>
      <c r="AS1953" s="222" t="s">
        <v>3454</v>
      </c>
      <c r="AT1953" s="222">
        <v>427101</v>
      </c>
    </row>
  </sheetData>
  <sheetProtection password="DA5B" sheet="1" objects="1" scenarios="1" selectLockedCells="1" selectUnlockedCell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V45"/>
  <sheetViews>
    <sheetView showGridLines="0" rightToLeft="1" workbookViewId="0">
      <selection activeCell="E23" sqref="E23:J23"/>
    </sheetView>
  </sheetViews>
  <sheetFormatPr defaultColWidth="9" defaultRowHeight="15"/>
  <cols>
    <col min="1" max="2" width="5.125" style="1" customWidth="1"/>
    <col min="3" max="3" width="4.125" style="1" customWidth="1"/>
    <col min="4" max="4" width="8" style="76" customWidth="1"/>
    <col min="5" max="5" width="7.125" style="76" customWidth="1"/>
    <col min="6" max="6" width="4.75" style="76" customWidth="1"/>
    <col min="7" max="7" width="5.375" style="76" customWidth="1"/>
    <col min="8" max="8" width="5.25" style="1" customWidth="1"/>
    <col min="9" max="9" width="9.125" style="1" customWidth="1"/>
    <col min="10" max="10" width="5" style="1" customWidth="1"/>
    <col min="11" max="11" width="3.875" style="1" customWidth="1"/>
    <col min="12" max="12" width="9.25" style="76" customWidth="1"/>
    <col min="13" max="13" width="6" style="76" customWidth="1"/>
    <col min="14" max="14" width="7.125" style="76" customWidth="1"/>
    <col min="15" max="16" width="4.375" style="1" customWidth="1"/>
    <col min="17" max="17" width="4" style="1" customWidth="1"/>
    <col min="18" max="19" width="9" style="1"/>
    <col min="20" max="20" width="6" style="1" customWidth="1"/>
    <col min="21" max="21" width="2.875" style="39" hidden="1" customWidth="1"/>
    <col min="22" max="22" width="6" style="1" customWidth="1"/>
    <col min="23" max="16384" width="9" style="1"/>
  </cols>
  <sheetData>
    <row r="1" spans="1:22" ht="19.5" thickBot="1">
      <c r="A1" s="351">
        <f ca="1">NOW()</f>
        <v>44040.767056018522</v>
      </c>
      <c r="B1" s="351"/>
      <c r="C1" s="351"/>
      <c r="D1" s="351"/>
      <c r="E1" s="184" t="s">
        <v>3455</v>
      </c>
      <c r="F1" s="184"/>
      <c r="G1" s="184"/>
      <c r="H1" s="184"/>
      <c r="I1" s="184"/>
      <c r="J1" s="184"/>
      <c r="K1" s="184"/>
      <c r="L1" s="184"/>
      <c r="M1" s="184"/>
      <c r="N1" s="184"/>
      <c r="O1" s="184"/>
      <c r="P1" s="184"/>
      <c r="Q1" s="185"/>
    </row>
    <row r="2" spans="1:22" ht="17.25" customHeight="1">
      <c r="A2" s="352" t="s">
        <v>480</v>
      </c>
      <c r="B2" s="353"/>
      <c r="C2" s="354">
        <f>'إختيار المقررات'!D1</f>
        <v>0</v>
      </c>
      <c r="D2" s="354"/>
      <c r="E2" s="355" t="s">
        <v>3</v>
      </c>
      <c r="F2" s="355"/>
      <c r="G2" s="356" t="e">
        <f>'إختيار المقررات'!J1</f>
        <v>#N/A</v>
      </c>
      <c r="H2" s="356"/>
      <c r="I2" s="356"/>
      <c r="J2" s="361" t="s">
        <v>4</v>
      </c>
      <c r="K2" s="361"/>
      <c r="L2" s="357" t="b">
        <f>'إختيار المقررات'!P1</f>
        <v>0</v>
      </c>
      <c r="M2" s="357"/>
      <c r="N2" s="186" t="s">
        <v>5</v>
      </c>
      <c r="O2" s="357" t="b">
        <f>'إختيار المقررات'!V1</f>
        <v>0</v>
      </c>
      <c r="P2" s="357"/>
      <c r="Q2" s="358"/>
    </row>
    <row r="3" spans="1:22" ht="17.25" customHeight="1">
      <c r="A3" s="366" t="s">
        <v>481</v>
      </c>
      <c r="B3" s="367"/>
      <c r="C3" s="359" t="e">
        <f>'إختيار المقررات'!D2</f>
        <v>#N/A</v>
      </c>
      <c r="D3" s="359"/>
      <c r="E3" s="370">
        <f>'إدخال البيانات'!E4</f>
        <v>0</v>
      </c>
      <c r="F3" s="370"/>
      <c r="G3" s="362" t="s">
        <v>300</v>
      </c>
      <c r="H3" s="362"/>
      <c r="I3" s="369">
        <f>'إدخال البيانات'!D4</f>
        <v>0</v>
      </c>
      <c r="J3" s="369"/>
      <c r="K3" s="369"/>
      <c r="L3" s="187" t="s">
        <v>299</v>
      </c>
      <c r="M3" s="368" t="str">
        <f>'إدخال البيانات'!C4</f>
        <v/>
      </c>
      <c r="N3" s="368"/>
      <c r="O3" s="368"/>
      <c r="P3" s="364" t="s">
        <v>301</v>
      </c>
      <c r="Q3" s="365"/>
    </row>
    <row r="4" spans="1:22" ht="18.75" customHeight="1">
      <c r="A4" s="366" t="s">
        <v>482</v>
      </c>
      <c r="B4" s="367"/>
      <c r="C4" s="372" t="b">
        <f>'إختيار المقررات'!D3</f>
        <v>0</v>
      </c>
      <c r="D4" s="372"/>
      <c r="E4" s="371" t="s">
        <v>486</v>
      </c>
      <c r="F4" s="371"/>
      <c r="G4" s="360" t="b">
        <f>'إختيار المقررات'!AB1</f>
        <v>0</v>
      </c>
      <c r="H4" s="360"/>
      <c r="I4" s="188" t="s">
        <v>490</v>
      </c>
      <c r="J4" s="372" t="b">
        <f>'إختيار المقررات'!AH1</f>
        <v>0</v>
      </c>
      <c r="K4" s="372"/>
      <c r="L4" s="372"/>
      <c r="M4" s="368">
        <f>'إدخال البيانات'!F4</f>
        <v>0</v>
      </c>
      <c r="N4" s="368"/>
      <c r="O4" s="368"/>
      <c r="P4" s="362" t="s">
        <v>302</v>
      </c>
      <c r="Q4" s="363"/>
    </row>
    <row r="5" spans="1:22" ht="18.75" customHeight="1">
      <c r="A5" s="381" t="s">
        <v>483</v>
      </c>
      <c r="B5" s="382"/>
      <c r="C5" s="373" t="b">
        <f>'إختيار المقررات'!J3</f>
        <v>0</v>
      </c>
      <c r="D5" s="373"/>
      <c r="E5" s="379" t="s">
        <v>487</v>
      </c>
      <c r="F5" s="379"/>
      <c r="G5" s="383">
        <f>'إدخال البيانات'!F6</f>
        <v>0</v>
      </c>
      <c r="H5" s="377"/>
      <c r="I5" s="189" t="s">
        <v>491</v>
      </c>
      <c r="J5" s="377">
        <f>'إدخال البيانات'!D6</f>
        <v>0</v>
      </c>
      <c r="K5" s="377"/>
      <c r="L5" s="377"/>
      <c r="M5" s="380" t="s">
        <v>493</v>
      </c>
      <c r="N5" s="380"/>
      <c r="O5" s="373" t="b">
        <f>'إختيار المقررات'!V3</f>
        <v>0</v>
      </c>
      <c r="P5" s="373"/>
      <c r="Q5" s="374"/>
    </row>
    <row r="6" spans="1:22" ht="18.75" customHeight="1">
      <c r="A6" s="375" t="s">
        <v>484</v>
      </c>
      <c r="B6" s="376"/>
      <c r="C6" s="372">
        <f>'إدخال البيانات'!B10</f>
        <v>0</v>
      </c>
      <c r="D6" s="372"/>
      <c r="E6" s="371" t="s">
        <v>488</v>
      </c>
      <c r="F6" s="371"/>
      <c r="G6" s="372" t="b">
        <f>'إختيار المقررات'!D4</f>
        <v>0</v>
      </c>
      <c r="H6" s="372"/>
      <c r="I6" s="190" t="s">
        <v>492</v>
      </c>
      <c r="J6" s="377" t="b">
        <f>'إختيار المقررات'!P4</f>
        <v>0</v>
      </c>
      <c r="K6" s="377"/>
      <c r="L6" s="377"/>
      <c r="M6" s="371" t="s">
        <v>494</v>
      </c>
      <c r="N6" s="371"/>
      <c r="O6" s="372" t="b">
        <f>'إختيار المقررات'!J4</f>
        <v>0</v>
      </c>
      <c r="P6" s="372"/>
      <c r="Q6" s="378"/>
    </row>
    <row r="7" spans="1:22" ht="19.5" thickBot="1">
      <c r="A7" s="388" t="s">
        <v>485</v>
      </c>
      <c r="B7" s="389"/>
      <c r="C7" s="384">
        <f>'إدخال البيانات'!A10</f>
        <v>0</v>
      </c>
      <c r="D7" s="385"/>
      <c r="E7" s="390" t="s">
        <v>489</v>
      </c>
      <c r="F7" s="390"/>
      <c r="G7" s="391">
        <f>'إدخال البيانات'!F8</f>
        <v>0</v>
      </c>
      <c r="H7" s="392"/>
      <c r="I7" s="191" t="s">
        <v>162</v>
      </c>
      <c r="J7" s="393">
        <f>'إدخال البيانات'!E8</f>
        <v>0</v>
      </c>
      <c r="K7" s="393"/>
      <c r="L7" s="393"/>
      <c r="M7" s="393"/>
      <c r="N7" s="393"/>
      <c r="O7" s="393"/>
      <c r="P7" s="393"/>
      <c r="Q7" s="394"/>
    </row>
    <row r="8" spans="1:22" ht="26.25" customHeight="1">
      <c r="A8" s="386" t="s">
        <v>3456</v>
      </c>
      <c r="B8" s="386"/>
      <c r="C8" s="386"/>
      <c r="D8" s="386"/>
      <c r="E8" s="386"/>
      <c r="F8" s="386"/>
      <c r="G8" s="386"/>
      <c r="H8" s="386"/>
      <c r="I8" s="386"/>
      <c r="J8" s="386"/>
      <c r="K8" s="386"/>
      <c r="L8" s="386"/>
      <c r="M8" s="386"/>
      <c r="N8" s="386"/>
      <c r="O8" s="386"/>
      <c r="P8" s="386"/>
      <c r="Q8" s="386"/>
    </row>
    <row r="9" spans="1:22" ht="27" customHeight="1" thickBot="1">
      <c r="A9" s="387"/>
      <c r="B9" s="387"/>
      <c r="C9" s="387"/>
      <c r="D9" s="387"/>
      <c r="E9" s="387"/>
      <c r="F9" s="387"/>
      <c r="G9" s="387"/>
      <c r="H9" s="387"/>
      <c r="I9" s="387"/>
      <c r="J9" s="387"/>
      <c r="K9" s="387"/>
      <c r="L9" s="387"/>
      <c r="M9" s="387"/>
      <c r="N9" s="387"/>
      <c r="O9" s="387"/>
      <c r="P9" s="387"/>
      <c r="Q9" s="387"/>
      <c r="R9" s="46"/>
      <c r="S9" s="46"/>
      <c r="T9" s="46"/>
    </row>
    <row r="10" spans="1:22" ht="22.5" customHeight="1" thickBot="1">
      <c r="A10" s="47"/>
      <c r="B10" s="181" t="s">
        <v>28</v>
      </c>
      <c r="C10" s="395" t="s">
        <v>468</v>
      </c>
      <c r="D10" s="396"/>
      <c r="E10" s="396"/>
      <c r="F10" s="396"/>
      <c r="G10" s="396"/>
      <c r="H10" s="397"/>
      <c r="I10" s="47"/>
      <c r="J10" s="181" t="s">
        <v>28</v>
      </c>
      <c r="K10" s="395" t="s">
        <v>468</v>
      </c>
      <c r="L10" s="396"/>
      <c r="M10" s="396"/>
      <c r="N10" s="396"/>
      <c r="O10" s="396"/>
      <c r="P10" s="397"/>
      <c r="Q10" s="48"/>
      <c r="R10" s="49"/>
      <c r="S10" s="49"/>
      <c r="T10" s="50"/>
      <c r="U10" s="156" t="str">
        <f>IFERROR(SMALL('إختيار المقررات'!$F$9:$F$27,'إختيار المقررات'!BL5),"")</f>
        <v/>
      </c>
      <c r="V10" s="1" t="str">
        <f>IFERROR(SMALL('إختيار المقررات'!$BK$6:$BK$52,'إختيار المقررات'!BL5),"")</f>
        <v/>
      </c>
    </row>
    <row r="11" spans="1:22" ht="22.5" customHeight="1">
      <c r="A11" s="51" t="str">
        <f>IF('إختيار المقررات'!BR58=1,U10,IF('إختيار المقررات'!F28&lt;2,"",U10))</f>
        <v/>
      </c>
      <c r="B11" s="178" t="str">
        <f>IFERROR(VLOOKUP(A11,'إختيار المقررات'!$BL$5:$BM$54,2,0),"")</f>
        <v/>
      </c>
      <c r="C11" s="405" t="str">
        <f>IFERROR(VLOOKUP(A11,'إختيار المقررات'!$BL$5:$BN$54,3,0),"")</f>
        <v/>
      </c>
      <c r="D11" s="405"/>
      <c r="E11" s="405"/>
      <c r="F11" s="405"/>
      <c r="G11" s="53" t="str">
        <f>IFERROR(VLOOKUP(C11,'إختيار المقررات'!$K$9:$T$28,9,0),"")</f>
        <v/>
      </c>
      <c r="H11" s="180" t="str">
        <f>IFERROR(IF(VLOOKUP(C11,'إختيار المقررات'!$K$9:$T$28,10,0)=0,"",VLOOKUP(C11,'إختيار المقررات'!$K$9:$T$28,10,0)),"")</f>
        <v/>
      </c>
      <c r="I11" s="51" t="str">
        <f>U18</f>
        <v/>
      </c>
      <c r="J11" s="178" t="str">
        <f>IFERROR(VLOOKUP(I11,'إختيار المقررات'!$BL$5:$BM$54,2,0),"")</f>
        <v/>
      </c>
      <c r="K11" s="405" t="str">
        <f>IFERROR(VLOOKUP(I11,'إختيار المقررات'!$BL$5:$BN$54,3,0),"")</f>
        <v/>
      </c>
      <c r="L11" s="405"/>
      <c r="M11" s="405"/>
      <c r="N11" s="405"/>
      <c r="O11" s="179" t="str">
        <f>IFERROR(VLOOKUP(K11,'إختيار المقررات'!$K$9:$T$28,9,0),"")</f>
        <v/>
      </c>
      <c r="P11" s="180" t="str">
        <f>IFERROR(IF(VLOOKUP(K11,'إختيار المقررات'!$K$9:$T$28,10,0)=0,"",VLOOKUP(K11,'إختيار المقررات'!$K$9:$T$28,10,0)),"")</f>
        <v/>
      </c>
      <c r="Q11" s="55"/>
      <c r="R11" s="56"/>
      <c r="S11" s="57"/>
      <c r="T11" s="56"/>
      <c r="U11" s="156" t="str">
        <f>IFERROR(SMALL('إختيار المقررات'!$F$9:$F$27,'إختيار المقررات'!BL6),"")</f>
        <v/>
      </c>
      <c r="V11" s="1" t="str">
        <f>IFERROR(SMALL('إختيار المقررات'!$BK$6:$BK$52,'إختيار المقررات'!BL6),"")</f>
        <v/>
      </c>
    </row>
    <row r="12" spans="1:22" ht="22.5" customHeight="1">
      <c r="A12" s="51" t="str">
        <f t="shared" ref="A12:A18" si="0">U11</f>
        <v/>
      </c>
      <c r="B12" s="178" t="str">
        <f>IFERROR(VLOOKUP(A12,'إختيار المقررات'!$BL$5:$BM$54,2,0),"")</f>
        <v/>
      </c>
      <c r="C12" s="405" t="str">
        <f>IFERROR(VLOOKUP(A12,'إختيار المقررات'!$BL$5:$BN$54,3,0),"")</f>
        <v/>
      </c>
      <c r="D12" s="405"/>
      <c r="E12" s="405"/>
      <c r="F12" s="405"/>
      <c r="G12" s="53" t="str">
        <f>IFERROR(VLOOKUP(C12,'إختيار المقررات'!$K$9:$T$28,9,0),"")</f>
        <v/>
      </c>
      <c r="H12" s="180" t="str">
        <f>IFERROR(IF(VLOOKUP(C12,'إختيار المقررات'!$K$9:$T$28,10,0)=0,"",VLOOKUP(C12,'إختيار المقررات'!$K$9:$T$28,10,0)),"")</f>
        <v/>
      </c>
      <c r="I12" s="51" t="str">
        <f t="shared" ref="I12:I18" si="1">U19</f>
        <v/>
      </c>
      <c r="J12" s="178" t="str">
        <f>IFERROR(VLOOKUP(I12,'إختيار المقررات'!$BL$5:$BM$54,2,0),"")</f>
        <v/>
      </c>
      <c r="K12" s="401" t="str">
        <f>IFERROR(VLOOKUP(I12,'إختيار المقررات'!$BL$5:$BN$54,3,0),"")</f>
        <v/>
      </c>
      <c r="L12" s="401"/>
      <c r="M12" s="401"/>
      <c r="N12" s="401"/>
      <c r="O12" s="179" t="str">
        <f>IFERROR(VLOOKUP(K12,'إختيار المقررات'!$K$9:$T$28,9,0),"")</f>
        <v/>
      </c>
      <c r="P12" s="180" t="str">
        <f>IFERROR(IF(VLOOKUP(K12,'إختيار المقررات'!$K$9:$T$28,10,0)=0,"",VLOOKUP(K12,'إختيار المقررات'!$K$9:$T$28,10,0)),"")</f>
        <v/>
      </c>
      <c r="Q12" s="55"/>
      <c r="R12" s="57"/>
      <c r="S12" s="57"/>
      <c r="T12" s="58"/>
      <c r="U12" s="156" t="str">
        <f>IFERROR(SMALL('إختيار المقررات'!$F$9:$F$27,'إختيار المقررات'!BL7),"")</f>
        <v/>
      </c>
      <c r="V12" s="1" t="str">
        <f>IFERROR(SMALL('إختيار المقررات'!$BK$6:$BK$52,'إختيار المقررات'!BL7),"")</f>
        <v/>
      </c>
    </row>
    <row r="13" spans="1:22" ht="22.5" customHeight="1">
      <c r="A13" s="51" t="str">
        <f t="shared" si="0"/>
        <v/>
      </c>
      <c r="B13" s="52" t="str">
        <f>IFERROR(VLOOKUP(A13,'إختيار المقررات'!$BL$5:$BM$54,2,0),"")</f>
        <v/>
      </c>
      <c r="C13" s="401" t="str">
        <f>IFERROR(VLOOKUP(A13,'إختيار المقررات'!$BL$5:$BN$54,3,0),"")</f>
        <v/>
      </c>
      <c r="D13" s="401"/>
      <c r="E13" s="401"/>
      <c r="F13" s="401"/>
      <c r="G13" s="53" t="str">
        <f>IFERROR(VLOOKUP(C13,'إختيار المقررات'!$K$9:$T$28,9,0),"")</f>
        <v/>
      </c>
      <c r="H13" s="180" t="str">
        <f>IFERROR(IF(VLOOKUP(C13,'إختيار المقررات'!$K$9:$T$28,10,0)=0,"",VLOOKUP(C13,'إختيار المقررات'!$K$9:$T$28,10,0)),"")</f>
        <v/>
      </c>
      <c r="I13" s="51" t="str">
        <f t="shared" si="1"/>
        <v/>
      </c>
      <c r="J13" s="178" t="str">
        <f>IFERROR(VLOOKUP(I13,'إختيار المقررات'!$BL$5:$BM$54,2,0),"")</f>
        <v/>
      </c>
      <c r="K13" s="401" t="str">
        <f>IFERROR(VLOOKUP(I13,'إختيار المقررات'!$BL$5:$BN$54,3,0),"")</f>
        <v/>
      </c>
      <c r="L13" s="401"/>
      <c r="M13" s="401"/>
      <c r="N13" s="401"/>
      <c r="O13" s="179" t="str">
        <f>IFERROR(VLOOKUP(K13,'إختيار المقررات'!$K$9:$T$28,9,0),"")</f>
        <v/>
      </c>
      <c r="P13" s="180" t="str">
        <f>IFERROR(IF(VLOOKUP(K13,'إختيار المقررات'!$K$9:$T$28,10,0)=0,"",VLOOKUP(K13,'إختيار المقررات'!$K$9:$T$28,10,0)),"")</f>
        <v/>
      </c>
      <c r="Q13" s="55"/>
      <c r="R13" s="57"/>
      <c r="S13" s="57"/>
      <c r="T13" s="58"/>
      <c r="U13" s="156" t="str">
        <f>IFERROR(SMALL('إختيار المقررات'!$F$9:$F$27,'إختيار المقررات'!BL8),"")</f>
        <v/>
      </c>
      <c r="V13" s="1" t="str">
        <f>IFERROR(SMALL('إختيار المقررات'!$BK$6:$BK$52,'إختيار المقررات'!BL8),"")</f>
        <v/>
      </c>
    </row>
    <row r="14" spans="1:22" ht="22.5" customHeight="1">
      <c r="A14" s="51" t="str">
        <f t="shared" si="0"/>
        <v/>
      </c>
      <c r="B14" s="52" t="str">
        <f>IFERROR(VLOOKUP(A14,'إختيار المقررات'!$BL$5:$BM$54,2,0),"")</f>
        <v/>
      </c>
      <c r="C14" s="401" t="str">
        <f>IFERROR(VLOOKUP(A14,'إختيار المقررات'!$BL$5:$BN$54,3,0),"")</f>
        <v/>
      </c>
      <c r="D14" s="401"/>
      <c r="E14" s="401"/>
      <c r="F14" s="401"/>
      <c r="G14" s="53" t="str">
        <f>IFERROR(VLOOKUP(C14,'إختيار المقررات'!$K$9:$T$28,9,0),"")</f>
        <v/>
      </c>
      <c r="H14" s="180" t="str">
        <f>IFERROR(IF(VLOOKUP(C14,'إختيار المقررات'!$K$9:$T$28,10,0)=0,"",VLOOKUP(C14,'إختيار المقررات'!$K$9:$T$28,10,0)),"")</f>
        <v/>
      </c>
      <c r="I14" s="51" t="str">
        <f t="shared" si="1"/>
        <v/>
      </c>
      <c r="J14" s="178" t="str">
        <f>IFERROR(VLOOKUP(I14,'إختيار المقررات'!$BL$5:$BM$54,2,0),"")</f>
        <v/>
      </c>
      <c r="K14" s="401" t="str">
        <f>IFERROR(VLOOKUP(I14,'إختيار المقررات'!$BL$5:$BN$54,3,0),"")</f>
        <v/>
      </c>
      <c r="L14" s="401"/>
      <c r="M14" s="401"/>
      <c r="N14" s="401"/>
      <c r="O14" s="179" t="str">
        <f>IFERROR(VLOOKUP(K14,'إختيار المقررات'!$K$9:$T$28,9,0),"")</f>
        <v/>
      </c>
      <c r="P14" s="180" t="str">
        <f>IFERROR(IF(VLOOKUP(K14,'إختيار المقررات'!$K$9:$T$28,10,0)=0,"",VLOOKUP(K14,'إختيار المقررات'!$K$9:$T$28,10,0)),"")</f>
        <v/>
      </c>
      <c r="Q14" s="55"/>
      <c r="R14" s="57"/>
      <c r="S14" s="57"/>
      <c r="T14" s="58"/>
      <c r="U14" s="156" t="str">
        <f>IFERROR(SMALL('إختيار المقررات'!$F$9:$F$27,'إختيار المقررات'!BL9),"")</f>
        <v/>
      </c>
      <c r="V14" s="1" t="str">
        <f>IFERROR(SMALL('إختيار المقررات'!$BK$6:$BK$52,'إختيار المقررات'!BL9),"")</f>
        <v/>
      </c>
    </row>
    <row r="15" spans="1:22" ht="22.5" customHeight="1">
      <c r="A15" s="51" t="str">
        <f t="shared" si="0"/>
        <v/>
      </c>
      <c r="B15" s="52" t="str">
        <f>IFERROR(VLOOKUP(A15,'إختيار المقررات'!$BL$5:$BM$54,2,0),"")</f>
        <v/>
      </c>
      <c r="C15" s="401" t="str">
        <f>IFERROR(VLOOKUP(A15,'إختيار المقررات'!$BL$5:$BN$54,3,0),"")</f>
        <v/>
      </c>
      <c r="D15" s="401"/>
      <c r="E15" s="401"/>
      <c r="F15" s="401"/>
      <c r="G15" s="53" t="str">
        <f>IFERROR(VLOOKUP(C15,'إختيار المقررات'!$K$9:$T$28,9,0),"")</f>
        <v/>
      </c>
      <c r="H15" s="180" t="str">
        <f>IFERROR(IF(VLOOKUP(C15,'إختيار المقررات'!$K$9:$T$28,10,0)=0,"",VLOOKUP(C15,'إختيار المقررات'!$K$9:$T$28,10,0)),"")</f>
        <v/>
      </c>
      <c r="I15" s="51" t="str">
        <f t="shared" si="1"/>
        <v/>
      </c>
      <c r="J15" s="178" t="str">
        <f>IFERROR(VLOOKUP(I15,'إختيار المقررات'!$BL$5:$BM$54,2,0),"")</f>
        <v/>
      </c>
      <c r="K15" s="401" t="str">
        <f>IFERROR(VLOOKUP(I15,'إختيار المقررات'!$BL$5:$BN$54,3,0),"")</f>
        <v/>
      </c>
      <c r="L15" s="401"/>
      <c r="M15" s="401"/>
      <c r="N15" s="401"/>
      <c r="O15" s="179" t="str">
        <f>IFERROR(VLOOKUP(K15,'إختيار المقررات'!$K$9:$T$28,9,0),"")</f>
        <v/>
      </c>
      <c r="P15" s="180" t="str">
        <f>IFERROR(IF(VLOOKUP(K15,'إختيار المقررات'!$K$9:$T$28,10,0)=0,"",VLOOKUP(K15,'إختيار المقررات'!$K$9:$T$28,10,0)),"")</f>
        <v/>
      </c>
      <c r="Q15" s="55"/>
      <c r="R15" s="57"/>
      <c r="S15" s="57"/>
      <c r="T15" s="58"/>
      <c r="U15" s="156" t="str">
        <f>IFERROR(SMALL('إختيار المقررات'!$F$9:$F$27,'إختيار المقررات'!BL10),"")</f>
        <v/>
      </c>
      <c r="V15" s="1" t="str">
        <f>IFERROR(SMALL('إختيار المقررات'!$BK$6:$BK$52,'إختيار المقررات'!BL10),"")</f>
        <v/>
      </c>
    </row>
    <row r="16" spans="1:22" ht="22.5" customHeight="1">
      <c r="A16" s="51" t="str">
        <f t="shared" si="0"/>
        <v/>
      </c>
      <c r="B16" s="52" t="str">
        <f>IFERROR(VLOOKUP(A16,'إختيار المقررات'!$BL$5:$BM$54,2,0),"")</f>
        <v/>
      </c>
      <c r="C16" s="401" t="str">
        <f>IFERROR(VLOOKUP(A16,'إختيار المقررات'!$BL$5:$BN$54,3,0),"")</f>
        <v/>
      </c>
      <c r="D16" s="401"/>
      <c r="E16" s="401"/>
      <c r="F16" s="401"/>
      <c r="G16" s="53" t="str">
        <f>IFERROR(VLOOKUP(C16,'إختيار المقررات'!$K$9:$T$28,9,0),"")</f>
        <v/>
      </c>
      <c r="H16" s="180" t="str">
        <f>IFERROR(IF(VLOOKUP(C16,'إختيار المقررات'!$K$9:$T$28,10,0)=0,"",VLOOKUP(C16,'إختيار المقررات'!$K$9:$T$28,10,0)),"")</f>
        <v/>
      </c>
      <c r="I16" s="51" t="str">
        <f t="shared" si="1"/>
        <v/>
      </c>
      <c r="J16" s="178" t="str">
        <f>IFERROR(VLOOKUP(I16,'إختيار المقررات'!$BL$5:$BM$54,2,0),"")</f>
        <v/>
      </c>
      <c r="K16" s="401" t="str">
        <f>IFERROR(VLOOKUP(I16,'إختيار المقررات'!$BL$5:$BN$54,3,0),"")</f>
        <v/>
      </c>
      <c r="L16" s="401"/>
      <c r="M16" s="401"/>
      <c r="N16" s="401"/>
      <c r="O16" s="179" t="str">
        <f>IFERROR(VLOOKUP(K16,'إختيار المقررات'!$K$9:$T$28,9,0),"")</f>
        <v/>
      </c>
      <c r="P16" s="180" t="str">
        <f>IFERROR(IF(VLOOKUP(K16,'إختيار المقررات'!$K$9:$T$28,10,0)=0,"",VLOOKUP(K16,'إختيار المقررات'!$K$9:$T$28,10,0)),"")</f>
        <v/>
      </c>
      <c r="Q16" s="55"/>
      <c r="R16" s="57"/>
      <c r="S16" s="57"/>
      <c r="T16" s="58"/>
      <c r="U16" s="156" t="str">
        <f>IFERROR(SMALL('إختيار المقررات'!$F$9:$F$27,'إختيار المقررات'!BL11),"")</f>
        <v/>
      </c>
      <c r="V16" s="1" t="str">
        <f>IFERROR(SMALL('إختيار المقررات'!$BK$6:$BK$52,'إختيار المقررات'!BL11),"")</f>
        <v/>
      </c>
    </row>
    <row r="17" spans="1:22" s="59" customFormat="1" ht="22.5" customHeight="1">
      <c r="A17" s="51" t="str">
        <f t="shared" si="0"/>
        <v/>
      </c>
      <c r="B17" s="52" t="str">
        <f>IFERROR(VLOOKUP(A17,'إختيار المقررات'!$BL$5:$BM$54,2,0),"")</f>
        <v/>
      </c>
      <c r="C17" s="401" t="str">
        <f>IFERROR(VLOOKUP(A17,'إختيار المقررات'!$BL$5:$BN$54,3,0),"")</f>
        <v/>
      </c>
      <c r="D17" s="401"/>
      <c r="E17" s="401"/>
      <c r="F17" s="401"/>
      <c r="G17" s="53" t="str">
        <f>IFERROR(VLOOKUP(C17,'إختيار المقررات'!$K$9:$T$28,9,0),"")</f>
        <v/>
      </c>
      <c r="H17" s="180" t="str">
        <f>IFERROR(IF(VLOOKUP(C17,'إختيار المقررات'!$K$9:$T$28,10,0)=0,"",VLOOKUP(C17,'إختيار المقررات'!$K$9:$T$28,10,0)),"")</f>
        <v/>
      </c>
      <c r="I17" s="51" t="str">
        <f t="shared" si="1"/>
        <v/>
      </c>
      <c r="J17" s="178" t="str">
        <f>IFERROR(VLOOKUP(I17,'إختيار المقررات'!$BL$5:$BM$54,2,0),"")</f>
        <v/>
      </c>
      <c r="K17" s="401" t="str">
        <f>IFERROR(VLOOKUP(I17,'إختيار المقررات'!$BL$5:$BN$54,3,0),"")</f>
        <v/>
      </c>
      <c r="L17" s="401"/>
      <c r="M17" s="401"/>
      <c r="N17" s="401"/>
      <c r="O17" s="179" t="str">
        <f>IFERROR(VLOOKUP(K17,'إختيار المقررات'!$K$9:$T$28,9,0),"")</f>
        <v/>
      </c>
      <c r="P17" s="180" t="str">
        <f>IFERROR(IF(VLOOKUP(K17,'إختيار المقررات'!$K$9:$T$28,10,0)=0,"",VLOOKUP(K17,'إختيار المقررات'!$K$9:$T$28,10,0)),"")</f>
        <v/>
      </c>
      <c r="Q17" s="55"/>
      <c r="R17" s="57"/>
      <c r="S17" s="57"/>
      <c r="T17" s="58"/>
      <c r="U17" s="156" t="str">
        <f>IFERROR(SMALL('إختيار المقررات'!$F$9:$F$27,'إختيار المقررات'!BL12),"")</f>
        <v/>
      </c>
      <c r="V17" s="1" t="str">
        <f>IFERROR(SMALL('إختيار المقررات'!$BK$6:$BK$52,'إختيار المقررات'!BL12),"")</f>
        <v/>
      </c>
    </row>
    <row r="18" spans="1:22" s="59" customFormat="1" ht="22.5" customHeight="1">
      <c r="A18" s="51" t="str">
        <f t="shared" si="0"/>
        <v/>
      </c>
      <c r="B18" s="52" t="str">
        <f>IFERROR(VLOOKUP(A18,'إختيار المقررات'!$BL$5:$BM$54,2,0),"")</f>
        <v/>
      </c>
      <c r="C18" s="401" t="str">
        <f>IFERROR(VLOOKUP(A18,'إختيار المقررات'!$BL$5:$BN$54,3,0),"")</f>
        <v/>
      </c>
      <c r="D18" s="401"/>
      <c r="E18" s="401"/>
      <c r="F18" s="401"/>
      <c r="G18" s="53" t="str">
        <f>IFERROR(VLOOKUP(C18,'إختيار المقررات'!$K$9:$T$28,9,0),"")</f>
        <v/>
      </c>
      <c r="H18" s="180" t="str">
        <f>IFERROR(IF(VLOOKUP(C18,'إختيار المقررات'!$K$9:$T$28,10,0)=0,"",VLOOKUP(C18,'إختيار المقررات'!$K$9:$T$28,10,0)),"")</f>
        <v/>
      </c>
      <c r="I18" s="51" t="str">
        <f t="shared" si="1"/>
        <v/>
      </c>
      <c r="J18" s="178" t="str">
        <f>IFERROR(VLOOKUP(I18,'إختيار المقررات'!$BL$5:$BM$54,2,0),"")</f>
        <v/>
      </c>
      <c r="K18" s="401" t="str">
        <f>IFERROR(VLOOKUP(I18,'إختيار المقررات'!$BL$5:$BN$54,3,0),"")</f>
        <v/>
      </c>
      <c r="L18" s="401"/>
      <c r="M18" s="401"/>
      <c r="N18" s="401"/>
      <c r="O18" s="179" t="str">
        <f>IFERROR(VLOOKUP(K18,'إختيار المقررات'!$K$9:$T$28,9,0),"")</f>
        <v/>
      </c>
      <c r="P18" s="180" t="str">
        <f>IFERROR(IF(VLOOKUP(K18,'إختيار المقررات'!$K$9:$T$28,10,0)=0,"",VLOOKUP(K18,'إختيار المقررات'!$K$9:$T$28,10,0)),"")</f>
        <v/>
      </c>
      <c r="Q18" s="55"/>
      <c r="R18" s="60"/>
      <c r="S18" s="60"/>
      <c r="T18" s="33"/>
      <c r="U18" s="156" t="str">
        <f>IFERROR(SMALL('إختيار المقررات'!$F$9:$F$27,'إختيار المقررات'!BL13),"")</f>
        <v/>
      </c>
      <c r="V18" s="1" t="str">
        <f>IFERROR(SMALL('إختيار المقررات'!$BK$6:$BK$52,'إختيار المقررات'!BL13),"")</f>
        <v/>
      </c>
    </row>
    <row r="19" spans="1:22" s="59" customFormat="1" ht="22.5" customHeight="1">
      <c r="A19" s="51"/>
      <c r="B19" s="55"/>
      <c r="C19" s="55"/>
      <c r="D19" s="55"/>
      <c r="E19" s="55"/>
      <c r="F19" s="55"/>
      <c r="G19" s="33"/>
      <c r="H19" s="33"/>
      <c r="I19" s="51">
        <f>U26</f>
        <v>0</v>
      </c>
      <c r="J19" s="178" t="str">
        <f>IFERROR(VLOOKUP(I19,'إختيار المقررات'!$BL$5:$BM$54,2,0),"")</f>
        <v/>
      </c>
      <c r="K19" s="401" t="str">
        <f>IFERROR(VLOOKUP(I19,'إختيار المقررات'!$BL$5:$BN$54,3,0),"")</f>
        <v/>
      </c>
      <c r="L19" s="401"/>
      <c r="M19" s="401"/>
      <c r="N19" s="401"/>
      <c r="O19" s="179" t="str">
        <f>IFERROR(VLOOKUP(K19,'إختيار المقررات'!$K$9:$T$28,9,0),"")</f>
        <v/>
      </c>
      <c r="P19" s="180" t="str">
        <f>IFERROR(IF(VLOOKUP(K19,'إختيار المقررات'!$K$9:$T$28,10,0)=0,"",VLOOKUP(K19,'إختيار المقررات'!$K$9:$T$28,10,0)),"")</f>
        <v/>
      </c>
      <c r="Q19" s="55"/>
      <c r="R19" s="60"/>
      <c r="S19" s="60"/>
      <c r="T19" s="33"/>
      <c r="U19" s="156" t="str">
        <f>IFERROR(SMALL('إختيار المقررات'!$F$9:$F$27,'إختيار المقررات'!BL14),"")</f>
        <v/>
      </c>
      <c r="V19" s="1" t="str">
        <f>IFERROR(SMALL('إختيار المقررات'!$BK$6:$BK$52,'إختيار المقررات'!BL14),"")</f>
        <v/>
      </c>
    </row>
    <row r="20" spans="1:22" s="59" customFormat="1" ht="22.5" customHeight="1" thickBot="1">
      <c r="A20" s="51"/>
      <c r="B20" s="55"/>
      <c r="C20" s="55"/>
      <c r="D20" s="55"/>
      <c r="E20" s="55"/>
      <c r="F20" s="55"/>
      <c r="G20" s="33"/>
      <c r="H20" s="33"/>
      <c r="I20" s="54" t="str">
        <f t="shared" ref="I20" si="2">V19</f>
        <v/>
      </c>
      <c r="J20" s="197" t="str">
        <f>IFERROR(VLOOKUP(I20,'إختيار المقررات'!$BL$5:$BM$42,2,0),"")</f>
        <v/>
      </c>
      <c r="K20" s="402" t="str">
        <f>IFERROR(VLOOKUP(I20,'إختيار المقررات'!$BL$5:$BN$54,3,0),"")</f>
        <v/>
      </c>
      <c r="L20" s="402"/>
      <c r="M20" s="402"/>
      <c r="N20" s="402"/>
      <c r="O20" s="198" t="str">
        <f>IFERROR(VLOOKUP(I20,'إختيار المقررات'!$BL$5:$BP$54,4,0),"")</f>
        <v/>
      </c>
      <c r="P20" s="199" t="str">
        <f>IFERROR(VLOOKUP(I20,'إختيار المقررات'!$BL$5:$BP$54,5,0),"")</f>
        <v/>
      </c>
      <c r="Q20" s="55"/>
      <c r="R20" s="60"/>
      <c r="S20" s="60"/>
      <c r="T20" s="33"/>
      <c r="U20" s="156" t="str">
        <f>IFERROR(SMALL('إختيار المقررات'!$F$9:$F$27,'إختيار المقررات'!BL15),"")</f>
        <v/>
      </c>
      <c r="V20" s="1" t="str">
        <f>IFERROR(SMALL('إختيار المقررات'!$BK$6:$BK$52,'إختيار المقررات'!BL15),"")</f>
        <v/>
      </c>
    </row>
    <row r="21" spans="1:22" s="59" customFormat="1" ht="3.75" customHeight="1" thickBot="1">
      <c r="A21" s="51"/>
      <c r="B21" s="55"/>
      <c r="C21" s="55"/>
      <c r="D21" s="55"/>
      <c r="E21" s="55"/>
      <c r="F21" s="55"/>
      <c r="G21" s="33"/>
      <c r="H21" s="33"/>
      <c r="I21" s="54"/>
      <c r="J21" s="55"/>
      <c r="K21" s="55"/>
      <c r="L21" s="55"/>
      <c r="M21" s="55"/>
      <c r="N21" s="55"/>
      <c r="O21" s="33"/>
      <c r="P21" s="33"/>
      <c r="Q21" s="55"/>
      <c r="R21" s="60"/>
      <c r="S21" s="60"/>
      <c r="T21" s="33"/>
      <c r="U21" s="156" t="str">
        <f>IFERROR(SMALL('إختيار المقررات'!$F$9:$F$27,'إختيار المقررات'!BL16),"")</f>
        <v/>
      </c>
      <c r="V21" s="1"/>
    </row>
    <row r="22" spans="1:22" ht="33.75" customHeight="1" thickTop="1" thickBot="1">
      <c r="A22" s="403" t="s">
        <v>173</v>
      </c>
      <c r="B22" s="404"/>
      <c r="C22" s="404"/>
      <c r="D22" s="404"/>
      <c r="E22" s="200">
        <f>'إختيار المقررات'!AH14</f>
        <v>0</v>
      </c>
      <c r="F22" s="403" t="s">
        <v>3450</v>
      </c>
      <c r="G22" s="404"/>
      <c r="H22" s="404"/>
      <c r="I22" s="404"/>
      <c r="J22" s="417">
        <f>'إختيار المقررات'!AH15</f>
        <v>0</v>
      </c>
      <c r="K22" s="418"/>
      <c r="L22" s="403" t="s">
        <v>3451</v>
      </c>
      <c r="M22" s="404"/>
      <c r="N22" s="404"/>
      <c r="O22" s="404"/>
      <c r="P22" s="419">
        <f>'إختيار المقررات'!AH16</f>
        <v>0</v>
      </c>
      <c r="Q22" s="420"/>
      <c r="R22" s="61"/>
      <c r="U22" s="156" t="str">
        <f>IFERROR(SMALL('إختيار المقررات'!$F$9:$F$27,'إختيار المقررات'!BL17),"")</f>
        <v/>
      </c>
    </row>
    <row r="23" spans="1:22" ht="24.75" customHeight="1" thickTop="1" thickBot="1">
      <c r="A23" s="399" t="s">
        <v>167</v>
      </c>
      <c r="B23" s="400"/>
      <c r="C23" s="400"/>
      <c r="D23" s="400"/>
      <c r="E23" s="398">
        <f>'إختيار المقررات'!D5</f>
        <v>0</v>
      </c>
      <c r="F23" s="398"/>
      <c r="G23" s="398"/>
      <c r="H23" s="398"/>
      <c r="I23" s="398"/>
      <c r="J23" s="398"/>
      <c r="K23" s="409" t="s">
        <v>172</v>
      </c>
      <c r="L23" s="410"/>
      <c r="M23" s="410"/>
      <c r="N23" s="411"/>
      <c r="O23" s="412" t="e">
        <f>'إختيار المقررات'!AH9</f>
        <v>#N/A</v>
      </c>
      <c r="P23" s="412"/>
      <c r="Q23" s="413"/>
      <c r="U23" s="156" t="str">
        <f>IFERROR(SMALL('إختيار المقررات'!$F$9:$F$27,'إختيار المقررات'!BL18),"")</f>
        <v/>
      </c>
    </row>
    <row r="24" spans="1:22" ht="23.25" customHeight="1" thickTop="1">
      <c r="A24" s="449" t="s">
        <v>3774</v>
      </c>
      <c r="B24" s="449"/>
      <c r="C24" s="449"/>
      <c r="D24" s="215" t="e">
        <f>'إختيار المقررات'!P5</f>
        <v>#N/A</v>
      </c>
      <c r="E24" s="216" t="s">
        <v>0</v>
      </c>
      <c r="F24" s="450" t="e">
        <f>'إختيار المقررات'!V5</f>
        <v>#N/A</v>
      </c>
      <c r="G24" s="450"/>
      <c r="H24" s="436" t="s">
        <v>48</v>
      </c>
      <c r="I24" s="436"/>
      <c r="J24" s="451" t="e">
        <f>'إختيار المقررات'!AB5</f>
        <v>#N/A</v>
      </c>
      <c r="K24" s="452"/>
      <c r="L24" s="437" t="s">
        <v>29</v>
      </c>
      <c r="M24" s="438"/>
      <c r="N24" s="443" t="s">
        <v>30</v>
      </c>
      <c r="O24" s="444"/>
      <c r="P24" s="423" t="s">
        <v>31</v>
      </c>
      <c r="Q24" s="424"/>
      <c r="U24" s="156" t="str">
        <f>IFERROR(SMALL('إختيار المقررات'!$F$9:$F$27,'إختيار المقررات'!BL19),"")</f>
        <v/>
      </c>
    </row>
    <row r="25" spans="1:22" ht="27" customHeight="1" thickBot="1">
      <c r="A25" s="429" t="s">
        <v>23</v>
      </c>
      <c r="B25" s="430"/>
      <c r="C25" s="430"/>
      <c r="D25" s="430"/>
      <c r="E25" s="431" t="e">
        <f>'إختيار المقررات'!AH10</f>
        <v>#N/A</v>
      </c>
      <c r="F25" s="431"/>
      <c r="G25" s="432"/>
      <c r="H25" s="433" t="s">
        <v>21</v>
      </c>
      <c r="I25" s="434"/>
      <c r="J25" s="435" t="str">
        <f>IF('إختيار المقررات'!AH11="نعم","نعم","لا")</f>
        <v>لا</v>
      </c>
      <c r="K25" s="435"/>
      <c r="L25" s="439"/>
      <c r="M25" s="440"/>
      <c r="N25" s="445"/>
      <c r="O25" s="446"/>
      <c r="P25" s="425"/>
      <c r="Q25" s="426"/>
      <c r="U25" s="156" t="str">
        <f>IFERROR(SMALL('إختيار المقررات'!$F$9:$F$27,'إختيار المقررات'!BL20),"")</f>
        <v/>
      </c>
    </row>
    <row r="26" spans="1:22" ht="16.5" customHeight="1" thickTop="1" thickBot="1">
      <c r="A26" s="182"/>
      <c r="B26" s="182"/>
      <c r="C26" s="182"/>
      <c r="D26" s="182"/>
      <c r="E26" s="182"/>
      <c r="F26" s="182"/>
      <c r="G26" s="182"/>
      <c r="H26" s="182"/>
      <c r="I26" s="182"/>
      <c r="J26" s="182"/>
      <c r="K26" s="182"/>
      <c r="L26" s="441"/>
      <c r="M26" s="442"/>
      <c r="N26" s="447"/>
      <c r="O26" s="448"/>
      <c r="P26" s="427"/>
      <c r="Q26" s="428"/>
    </row>
    <row r="27" spans="1:22" ht="9" customHeight="1" thickTop="1">
      <c r="A27" s="183"/>
      <c r="B27" s="183"/>
      <c r="C27" s="183"/>
      <c r="D27" s="183"/>
      <c r="E27" s="183"/>
      <c r="F27" s="183"/>
      <c r="G27" s="183"/>
      <c r="H27" s="183"/>
      <c r="I27" s="183"/>
      <c r="J27" s="183"/>
      <c r="K27" s="183"/>
      <c r="L27" s="47"/>
      <c r="M27" s="47"/>
      <c r="N27" s="47"/>
      <c r="O27" s="62"/>
      <c r="P27" s="62"/>
      <c r="Q27" s="62"/>
      <c r="U27" s="39" t="str">
        <f>IFERROR(SMALL('إختيار المقررات'!$U$20:$U$32,'إختيار المقررات'!V28),"")</f>
        <v/>
      </c>
    </row>
    <row r="28" spans="1:22" ht="16.5" customHeight="1">
      <c r="A28" s="454" t="s">
        <v>3778</v>
      </c>
      <c r="B28" s="454"/>
      <c r="C28" s="454"/>
      <c r="D28" s="454"/>
      <c r="E28" s="454"/>
      <c r="F28" s="454"/>
      <c r="G28" s="454"/>
      <c r="H28" s="454"/>
      <c r="I28" s="454"/>
      <c r="J28" s="454"/>
      <c r="K28" s="454"/>
      <c r="L28" s="454"/>
      <c r="M28" s="454"/>
      <c r="N28" s="454"/>
      <c r="O28" s="454"/>
      <c r="P28" s="454"/>
      <c r="Q28" s="454"/>
      <c r="U28" s="39" t="str">
        <f>IFERROR(SMALL('إختيار المقررات'!$U$20:$U$32,'إختيار المقررات'!V30),"")</f>
        <v/>
      </c>
    </row>
    <row r="29" spans="1:22" ht="8.25" customHeight="1">
      <c r="A29" s="63"/>
      <c r="B29" s="64"/>
      <c r="C29" s="64"/>
      <c r="D29" s="64"/>
      <c r="E29" s="64"/>
      <c r="F29" s="64"/>
      <c r="G29" s="64"/>
      <c r="H29" s="58"/>
      <c r="I29" s="58"/>
      <c r="J29" s="65"/>
      <c r="K29" s="64"/>
      <c r="L29" s="64"/>
      <c r="M29" s="64"/>
      <c r="N29" s="64"/>
      <c r="O29" s="64"/>
      <c r="P29" s="58"/>
      <c r="Q29" s="58"/>
      <c r="U29" s="39" t="str">
        <f>IFERROR(SMALL('إختيار المقررات'!$U$20:$U$32,'إختيار المقررات'!#REF!),"")</f>
        <v/>
      </c>
    </row>
    <row r="30" spans="1:22" ht="15" customHeight="1">
      <c r="A30" s="66"/>
      <c r="B30" s="66"/>
      <c r="C30" s="66"/>
      <c r="D30" s="67"/>
      <c r="E30" s="67"/>
      <c r="F30" s="67"/>
      <c r="G30" s="67"/>
      <c r="H30" s="66"/>
      <c r="I30" s="66"/>
      <c r="J30" s="66"/>
      <c r="K30" s="66"/>
      <c r="L30" s="67"/>
      <c r="M30" s="67"/>
      <c r="N30" s="67"/>
      <c r="O30" s="66"/>
      <c r="P30" s="66"/>
      <c r="Q30" s="66"/>
      <c r="U30" s="39" t="str">
        <f>IFERROR(SMALL('إختيار المقررات'!$U$20:$U$32,'إختيار المقررات'!V32),"")</f>
        <v/>
      </c>
    </row>
    <row r="31" spans="1:22" ht="16.5" customHeight="1">
      <c r="A31" s="407" t="s">
        <v>32</v>
      </c>
      <c r="B31" s="407"/>
      <c r="C31" s="407"/>
      <c r="D31" s="407"/>
      <c r="E31" s="407"/>
      <c r="F31" s="407"/>
      <c r="G31" s="407"/>
      <c r="H31" s="407"/>
      <c r="I31" s="407"/>
      <c r="J31" s="407"/>
      <c r="K31" s="407"/>
      <c r="L31" s="407"/>
      <c r="M31" s="407"/>
      <c r="N31" s="407"/>
      <c r="O31" s="407"/>
      <c r="P31" s="407"/>
      <c r="Q31" s="407"/>
    </row>
    <row r="32" spans="1:22" ht="24" customHeight="1">
      <c r="A32" s="455" t="s">
        <v>33</v>
      </c>
      <c r="B32" s="455"/>
      <c r="C32" s="455"/>
      <c r="D32" s="455"/>
      <c r="E32" s="407" t="e">
        <f>'إختيار المقررات'!AH12</f>
        <v>#N/A</v>
      </c>
      <c r="F32" s="407"/>
      <c r="G32" s="455" t="s">
        <v>174</v>
      </c>
      <c r="H32" s="455"/>
      <c r="I32" s="455"/>
      <c r="J32" s="455"/>
      <c r="K32" s="455"/>
      <c r="L32" s="455"/>
      <c r="M32" s="416" t="e">
        <f>G2</f>
        <v>#N/A</v>
      </c>
      <c r="N32" s="416"/>
      <c r="O32" s="416"/>
      <c r="P32" s="416"/>
      <c r="Q32" s="416"/>
    </row>
    <row r="33" spans="1:17" ht="24" customHeight="1">
      <c r="A33" s="455" t="s">
        <v>34</v>
      </c>
      <c r="B33" s="455"/>
      <c r="C33" s="455"/>
      <c r="D33" s="407">
        <f>C2</f>
        <v>0</v>
      </c>
      <c r="E33" s="407"/>
      <c r="F33" s="406" t="s">
        <v>35</v>
      </c>
      <c r="G33" s="406"/>
      <c r="H33" s="406"/>
      <c r="I33" s="406"/>
      <c r="J33" s="406"/>
      <c r="K33" s="406"/>
      <c r="L33" s="406"/>
      <c r="M33" s="406"/>
      <c r="N33" s="406"/>
      <c r="O33" s="406"/>
      <c r="P33" s="406"/>
      <c r="Q33" s="406"/>
    </row>
    <row r="34" spans="1:17" ht="16.5" customHeight="1">
      <c r="A34" s="68"/>
      <c r="B34" s="69"/>
      <c r="C34" s="414"/>
      <c r="D34" s="414"/>
      <c r="E34" s="414"/>
      <c r="F34" s="414"/>
      <c r="G34" s="414"/>
      <c r="H34" s="70"/>
      <c r="I34" s="70"/>
      <c r="J34" s="68"/>
      <c r="K34" s="69"/>
      <c r="L34" s="414"/>
      <c r="M34" s="414"/>
      <c r="N34" s="414"/>
      <c r="O34" s="414"/>
      <c r="P34" s="70"/>
      <c r="Q34" s="70"/>
    </row>
    <row r="35" spans="1:17" ht="16.5" customHeight="1">
      <c r="A35" s="71"/>
      <c r="B35" s="72"/>
      <c r="C35" s="415"/>
      <c r="D35" s="415"/>
      <c r="E35" s="415"/>
      <c r="F35" s="415"/>
      <c r="G35" s="415"/>
      <c r="H35" s="73"/>
      <c r="I35" s="73"/>
      <c r="J35" s="71"/>
      <c r="K35" s="72"/>
      <c r="L35" s="415"/>
      <c r="M35" s="415"/>
      <c r="N35" s="415"/>
      <c r="O35" s="415"/>
      <c r="P35" s="73"/>
      <c r="Q35" s="73"/>
    </row>
    <row r="36" spans="1:17" ht="27.75" customHeight="1">
      <c r="A36" s="456" t="s">
        <v>26</v>
      </c>
      <c r="B36" s="456"/>
      <c r="C36" s="456"/>
      <c r="D36" s="456"/>
      <c r="E36" s="456"/>
      <c r="F36" s="456"/>
      <c r="G36" s="456"/>
      <c r="H36" s="456"/>
      <c r="I36" s="456"/>
      <c r="J36" s="456"/>
      <c r="K36" s="456"/>
      <c r="L36" s="456"/>
      <c r="M36" s="456"/>
      <c r="N36" s="456"/>
      <c r="O36" s="456"/>
      <c r="P36" s="456"/>
      <c r="Q36" s="456"/>
    </row>
    <row r="37" spans="1:17" ht="15.75" customHeight="1">
      <c r="A37" s="453" t="s">
        <v>32</v>
      </c>
      <c r="B37" s="453"/>
      <c r="C37" s="453"/>
      <c r="D37" s="453"/>
      <c r="E37" s="453"/>
      <c r="F37" s="453"/>
      <c r="G37" s="453"/>
      <c r="H37" s="453"/>
      <c r="I37" s="453"/>
      <c r="J37" s="453"/>
      <c r="K37" s="453"/>
      <c r="L37" s="453"/>
      <c r="M37" s="453"/>
      <c r="N37" s="453"/>
      <c r="O37" s="453"/>
      <c r="P37" s="453"/>
      <c r="Q37" s="453"/>
    </row>
    <row r="38" spans="1:17" ht="22.5" customHeight="1">
      <c r="A38" s="406" t="s">
        <v>33</v>
      </c>
      <c r="B38" s="406"/>
      <c r="C38" s="406"/>
      <c r="D38" s="406"/>
      <c r="E38" s="407" t="e">
        <f>E25-E32</f>
        <v>#N/A</v>
      </c>
      <c r="F38" s="407"/>
      <c r="G38" s="406" t="s">
        <v>174</v>
      </c>
      <c r="H38" s="406"/>
      <c r="I38" s="406"/>
      <c r="J38" s="406"/>
      <c r="K38" s="406"/>
      <c r="L38" s="408" t="e">
        <f>M32</f>
        <v>#N/A</v>
      </c>
      <c r="M38" s="408"/>
      <c r="N38" s="408"/>
      <c r="O38" s="408"/>
      <c r="P38" s="408"/>
      <c r="Q38" s="74"/>
    </row>
    <row r="39" spans="1:17" ht="22.5" customHeight="1">
      <c r="A39" s="421" t="s">
        <v>34</v>
      </c>
      <c r="B39" s="421"/>
      <c r="C39" s="421"/>
      <c r="D39" s="422">
        <f>D33</f>
        <v>0</v>
      </c>
      <c r="E39" s="422"/>
      <c r="F39" s="75" t="s">
        <v>35</v>
      </c>
      <c r="G39" s="75"/>
      <c r="H39" s="75"/>
      <c r="I39" s="75"/>
      <c r="J39" s="75"/>
      <c r="K39" s="75"/>
      <c r="L39" s="75"/>
      <c r="M39" s="75"/>
      <c r="N39" s="75"/>
      <c r="O39" s="75"/>
      <c r="P39" s="75"/>
      <c r="Q39" s="75"/>
    </row>
    <row r="40" spans="1:17" ht="17.25" customHeight="1"/>
    <row r="41" spans="1:17" ht="17.25" customHeight="1">
      <c r="A41" s="56"/>
      <c r="B41" s="56"/>
      <c r="C41" s="56"/>
      <c r="D41" s="77"/>
      <c r="E41" s="77"/>
      <c r="F41" s="77"/>
      <c r="G41" s="77"/>
      <c r="H41" s="56"/>
      <c r="I41" s="56"/>
      <c r="J41" s="56"/>
      <c r="K41" s="56"/>
      <c r="L41" s="77"/>
      <c r="M41" s="77"/>
      <c r="N41" s="77"/>
      <c r="O41" s="56"/>
      <c r="P41" s="56"/>
      <c r="Q41" s="56"/>
    </row>
    <row r="42" spans="1:17" ht="20.25" customHeight="1">
      <c r="A42" s="194"/>
      <c r="B42" s="194"/>
      <c r="C42" s="194"/>
      <c r="D42" s="194"/>
      <c r="E42" s="194"/>
      <c r="F42" s="195"/>
      <c r="G42" s="195"/>
      <c r="H42" s="195"/>
      <c r="I42" s="195"/>
      <c r="J42" s="195"/>
      <c r="K42" s="195"/>
      <c r="L42" s="195"/>
      <c r="M42" s="195"/>
      <c r="N42" s="195"/>
      <c r="O42" s="195"/>
      <c r="P42" s="195"/>
      <c r="Q42" s="195"/>
    </row>
    <row r="43" spans="1:17" ht="14.25">
      <c r="A43" s="194"/>
      <c r="B43" s="194"/>
      <c r="C43" s="194"/>
      <c r="D43" s="194"/>
      <c r="E43" s="194"/>
      <c r="F43" s="196"/>
      <c r="G43" s="196"/>
      <c r="H43" s="196"/>
      <c r="I43" s="196"/>
      <c r="J43" s="196"/>
      <c r="K43" s="196"/>
      <c r="L43" s="196"/>
      <c r="M43" s="196"/>
      <c r="N43" s="196"/>
      <c r="O43" s="196"/>
      <c r="P43" s="196"/>
      <c r="Q43" s="196"/>
    </row>
    <row r="44" spans="1:17" ht="14.25">
      <c r="A44" s="194"/>
      <c r="B44" s="194"/>
      <c r="C44" s="194"/>
      <c r="D44" s="194"/>
      <c r="E44" s="194"/>
      <c r="F44" s="196"/>
      <c r="G44" s="196"/>
      <c r="H44" s="196"/>
      <c r="I44" s="196"/>
      <c r="J44" s="196"/>
      <c r="K44" s="196"/>
      <c r="L44" s="196"/>
      <c r="M44" s="196"/>
      <c r="N44" s="196"/>
      <c r="O44" s="196"/>
      <c r="P44" s="196"/>
      <c r="Q44" s="196"/>
    </row>
    <row r="45" spans="1:17">
      <c r="A45" s="56"/>
      <c r="B45" s="56"/>
      <c r="C45" s="56"/>
      <c r="D45" s="77"/>
      <c r="E45" s="77"/>
      <c r="F45" s="77"/>
      <c r="G45" s="77"/>
      <c r="H45" s="56"/>
      <c r="I45" s="56"/>
      <c r="J45" s="56"/>
      <c r="K45" s="56"/>
      <c r="L45" s="77"/>
      <c r="M45" s="77"/>
      <c r="N45" s="77"/>
      <c r="O45" s="56"/>
      <c r="P45" s="56"/>
      <c r="Q45" s="56"/>
    </row>
  </sheetData>
  <sheetProtection password="DA5B" sheet="1" objects="1" scenarios="1" selectLockedCells="1" selectUnlockedCells="1"/>
  <mergeCells count="103">
    <mergeCell ref="A39:C39"/>
    <mergeCell ref="D39:E39"/>
    <mergeCell ref="P24:Q26"/>
    <mergeCell ref="A25:D25"/>
    <mergeCell ref="E25:G25"/>
    <mergeCell ref="H25:I25"/>
    <mergeCell ref="J25:K25"/>
    <mergeCell ref="H24:I24"/>
    <mergeCell ref="L24:M26"/>
    <mergeCell ref="N24:O26"/>
    <mergeCell ref="A24:C24"/>
    <mergeCell ref="F24:G24"/>
    <mergeCell ref="J24:K24"/>
    <mergeCell ref="A37:Q37"/>
    <mergeCell ref="A28:Q28"/>
    <mergeCell ref="A31:Q31"/>
    <mergeCell ref="A32:D32"/>
    <mergeCell ref="E32:F32"/>
    <mergeCell ref="G32:L32"/>
    <mergeCell ref="A36:Q36"/>
    <mergeCell ref="A33:C33"/>
    <mergeCell ref="D33:E33"/>
    <mergeCell ref="F33:Q33"/>
    <mergeCell ref="C34:G34"/>
    <mergeCell ref="C12:F12"/>
    <mergeCell ref="K12:N12"/>
    <mergeCell ref="C13:F13"/>
    <mergeCell ref="K13:N13"/>
    <mergeCell ref="C11:F11"/>
    <mergeCell ref="K11:N11"/>
    <mergeCell ref="A38:D38"/>
    <mergeCell ref="E38:F38"/>
    <mergeCell ref="G38:K38"/>
    <mergeCell ref="L38:P38"/>
    <mergeCell ref="K23:N23"/>
    <mergeCell ref="O23:Q23"/>
    <mergeCell ref="L34:O34"/>
    <mergeCell ref="C35:G35"/>
    <mergeCell ref="L35:O35"/>
    <mergeCell ref="M32:Q32"/>
    <mergeCell ref="J22:K22"/>
    <mergeCell ref="P22:Q22"/>
    <mergeCell ref="K17:N17"/>
    <mergeCell ref="C7:D7"/>
    <mergeCell ref="A8:Q9"/>
    <mergeCell ref="A7:B7"/>
    <mergeCell ref="E7:F7"/>
    <mergeCell ref="G7:H7"/>
    <mergeCell ref="J7:Q7"/>
    <mergeCell ref="C10:H10"/>
    <mergeCell ref="K10:P10"/>
    <mergeCell ref="E23:J23"/>
    <mergeCell ref="A23:D23"/>
    <mergeCell ref="C14:F14"/>
    <mergeCell ref="K14:N14"/>
    <mergeCell ref="K19:N19"/>
    <mergeCell ref="K20:N20"/>
    <mergeCell ref="C18:F18"/>
    <mergeCell ref="K18:N18"/>
    <mergeCell ref="A22:D22"/>
    <mergeCell ref="C15:F15"/>
    <mergeCell ref="K15:N15"/>
    <mergeCell ref="C16:F16"/>
    <mergeCell ref="K16:N16"/>
    <mergeCell ref="C17:F17"/>
    <mergeCell ref="F22:I22"/>
    <mergeCell ref="L22:O22"/>
    <mergeCell ref="O5:Q5"/>
    <mergeCell ref="C6:D6"/>
    <mergeCell ref="A6:B6"/>
    <mergeCell ref="E6:F6"/>
    <mergeCell ref="M6:N6"/>
    <mergeCell ref="J6:L6"/>
    <mergeCell ref="O6:Q6"/>
    <mergeCell ref="E5:F5"/>
    <mergeCell ref="M5:N5"/>
    <mergeCell ref="A5:B5"/>
    <mergeCell ref="C5:D5"/>
    <mergeCell ref="G6:H6"/>
    <mergeCell ref="G5:H5"/>
    <mergeCell ref="J5:L5"/>
    <mergeCell ref="A1:D1"/>
    <mergeCell ref="A2:B2"/>
    <mergeCell ref="C2:D2"/>
    <mergeCell ref="E2:F2"/>
    <mergeCell ref="G2:I2"/>
    <mergeCell ref="L2:M2"/>
    <mergeCell ref="O2:Q2"/>
    <mergeCell ref="C3:D3"/>
    <mergeCell ref="G4:H4"/>
    <mergeCell ref="J2:K2"/>
    <mergeCell ref="G3:H3"/>
    <mergeCell ref="P4:Q4"/>
    <mergeCell ref="P3:Q3"/>
    <mergeCell ref="A3:B3"/>
    <mergeCell ref="M3:O3"/>
    <mergeCell ref="I3:K3"/>
    <mergeCell ref="E3:F3"/>
    <mergeCell ref="E4:F4"/>
    <mergeCell ref="M4:O4"/>
    <mergeCell ref="J4:L4"/>
    <mergeCell ref="C4:D4"/>
    <mergeCell ref="A4:B4"/>
  </mergeCells>
  <conditionalFormatting sqref="J20:P20">
    <cfRule type="containsBlanks" dxfId="4" priority="6">
      <formula>LEN(TRIM(J20))=0</formula>
    </cfRule>
  </conditionalFormatting>
  <conditionalFormatting sqref="K12:N19">
    <cfRule type="containsBlanks" dxfId="3" priority="4">
      <formula>LEN(TRIM(K12))=0</formula>
    </cfRule>
  </conditionalFormatting>
  <conditionalFormatting sqref="B11:H18">
    <cfRule type="containsBlanks" dxfId="2" priority="3">
      <formula>LEN(TRIM(B11))=0</formula>
    </cfRule>
  </conditionalFormatting>
  <conditionalFormatting sqref="J11:P11 O12:P19 J12:J19">
    <cfRule type="containsBlanks" dxfId="1" priority="2">
      <formula>LEN(TRIM(J11))=0</formula>
    </cfRule>
  </conditionalFormatting>
  <conditionalFormatting sqref="A35:Q40">
    <cfRule type="expression" dxfId="0" priority="1">
      <formula>$J$25="لا"</formula>
    </cfRule>
  </conditionalFormatting>
  <pageMargins left="0.19685039370078741" right="0.19685039370078741" top="0.19685039370078741" bottom="0.19685039370078741" header="0.11811023622047245" footer="0.11811023622047245"/>
  <pageSetup scale="95" orientation="portrait" r:id="rId1"/>
</worksheet>
</file>

<file path=xl/worksheets/sheet6.xml><?xml version="1.0" encoding="utf-8"?>
<worksheet xmlns="http://schemas.openxmlformats.org/spreadsheetml/2006/main" xmlns:r="http://schemas.openxmlformats.org/officeDocument/2006/relationships">
  <sheetPr codeName="ورقة3"/>
  <dimension ref="A1:DS9"/>
  <sheetViews>
    <sheetView showGridLines="0" rightToLeft="1" topLeftCell="BQ1" zoomScale="98" zoomScaleNormal="98" workbookViewId="0">
      <pane ySplit="4" topLeftCell="A5" activePane="bottomLeft" state="frozen"/>
      <selection pane="bottomLeft" activeCell="CC16" sqref="CC16:CC17"/>
    </sheetView>
  </sheetViews>
  <sheetFormatPr defaultColWidth="9" defaultRowHeight="14.25"/>
  <cols>
    <col min="1" max="1" width="13.875" style="88" customWidth="1"/>
    <col min="2" max="2" width="15" style="88" bestFit="1" customWidth="1"/>
    <col min="3" max="5" width="9" style="88"/>
    <col min="6" max="6" width="11.375" style="88" bestFit="1" customWidth="1"/>
    <col min="7" max="7" width="9.875" style="88" bestFit="1" customWidth="1"/>
    <col min="8" max="8" width="13.875" style="88" bestFit="1" customWidth="1"/>
    <col min="9" max="9" width="9" style="88"/>
    <col min="10" max="10" width="11.75" style="88" bestFit="1" customWidth="1"/>
    <col min="11" max="12" width="9" style="88"/>
    <col min="13" max="13" width="12.625" style="88" bestFit="1" customWidth="1"/>
    <col min="14" max="14" width="12.5" style="88" bestFit="1" customWidth="1"/>
    <col min="15" max="18" width="9" style="88"/>
    <col min="19" max="19" width="10.125" style="88" bestFit="1" customWidth="1"/>
    <col min="20" max="20" width="11.375" style="120" bestFit="1" customWidth="1"/>
    <col min="21" max="21" width="11.375" style="120" customWidth="1"/>
    <col min="22" max="22" width="14" style="88" customWidth="1"/>
    <col min="23" max="23" width="9" style="88"/>
    <col min="24" max="24" width="11.75" style="88" bestFit="1" customWidth="1"/>
    <col min="25" max="25" width="21.875" style="88" customWidth="1"/>
    <col min="26" max="26" width="24.375" style="88" customWidth="1"/>
    <col min="27" max="27" width="17.75" style="88" customWidth="1"/>
    <col min="28" max="28" width="20.125" style="88" customWidth="1"/>
    <col min="29" max="29" width="31.75" style="88" customWidth="1"/>
    <col min="30" max="31" width="14.75" style="88" customWidth="1"/>
    <col min="32" max="32" width="19.125" style="88" customWidth="1"/>
    <col min="33" max="33" width="14.125" style="88" customWidth="1"/>
    <col min="34" max="34" width="6.875" style="88" bestFit="1" customWidth="1"/>
    <col min="35" max="39" width="4.375" style="88" customWidth="1"/>
    <col min="40" max="76" width="4.375" style="1" customWidth="1"/>
    <col min="77" max="77" width="4.25" style="1" customWidth="1"/>
    <col min="78" max="103" width="4.375" style="1" customWidth="1"/>
    <col min="104" max="108" width="10.875" style="1" customWidth="1"/>
    <col min="109" max="109" width="9.625" style="1" bestFit="1" customWidth="1"/>
    <col min="110" max="110" width="9.625" style="1" customWidth="1"/>
    <col min="111" max="111" width="11.625" style="1" bestFit="1" customWidth="1"/>
    <col min="112" max="112" width="5.125" style="1" bestFit="1" customWidth="1"/>
    <col min="113" max="113" width="8.875" style="1" bestFit="1" customWidth="1"/>
    <col min="114" max="114" width="9.25" style="1" bestFit="1" customWidth="1"/>
    <col min="115" max="115" width="8.25" style="1" bestFit="1" customWidth="1"/>
    <col min="116" max="116" width="6.375" style="127" bestFit="1" customWidth="1"/>
    <col min="117" max="117" width="6.375" style="1" bestFit="1" customWidth="1"/>
    <col min="118" max="118" width="3.75" style="1" bestFit="1" customWidth="1"/>
    <col min="119" max="119" width="14.75" style="88" bestFit="1" customWidth="1"/>
    <col min="120" max="120" width="12.5" style="88" bestFit="1" customWidth="1"/>
    <col min="121" max="121" width="13.625" style="88" bestFit="1" customWidth="1"/>
    <col min="122" max="122" width="12.625" style="88" bestFit="1" customWidth="1"/>
    <col min="123" max="16384" width="9" style="88"/>
  </cols>
  <sheetData>
    <row r="1" spans="1:123" s="82" customFormat="1" ht="18.75" thickBot="1">
      <c r="A1" s="510"/>
      <c r="B1" s="512">
        <v>9999</v>
      </c>
      <c r="C1" s="207" t="s">
        <v>36</v>
      </c>
      <c r="D1" s="207"/>
      <c r="E1" s="207"/>
      <c r="F1" s="207"/>
      <c r="G1" s="207"/>
      <c r="H1" s="207"/>
      <c r="I1" s="207"/>
      <c r="J1" s="207"/>
      <c r="K1" s="463" t="s">
        <v>16</v>
      </c>
      <c r="L1" s="491" t="s">
        <v>159</v>
      </c>
      <c r="M1" s="500" t="s">
        <v>157</v>
      </c>
      <c r="N1" s="500" t="s">
        <v>158</v>
      </c>
      <c r="O1" s="502" t="s">
        <v>61</v>
      </c>
      <c r="P1" s="509" t="s">
        <v>37</v>
      </c>
      <c r="Q1" s="509"/>
      <c r="R1" s="509"/>
      <c r="S1" s="507" t="s">
        <v>9</v>
      </c>
      <c r="T1" s="494" t="s">
        <v>38</v>
      </c>
      <c r="U1" s="494"/>
      <c r="V1" s="494"/>
      <c r="W1" s="494"/>
      <c r="X1" s="494"/>
      <c r="Y1" s="494"/>
      <c r="Z1" s="494"/>
      <c r="AA1" s="494"/>
      <c r="AB1" s="494"/>
      <c r="AC1" s="494"/>
      <c r="AD1" s="494"/>
      <c r="AE1" s="494"/>
      <c r="AF1" s="494"/>
      <c r="AG1" s="494"/>
      <c r="AH1" s="494"/>
      <c r="AI1" s="494"/>
      <c r="AJ1" s="494"/>
      <c r="AK1" s="494"/>
      <c r="AL1" s="494"/>
      <c r="AM1" s="494"/>
      <c r="AN1" s="494"/>
      <c r="AO1" s="494"/>
      <c r="AP1" s="494" t="s">
        <v>22</v>
      </c>
      <c r="AQ1" s="494"/>
      <c r="AR1" s="494"/>
      <c r="AS1" s="494"/>
      <c r="AT1" s="494"/>
      <c r="AU1" s="494"/>
      <c r="AV1" s="494"/>
      <c r="AW1" s="494"/>
      <c r="AX1" s="494"/>
      <c r="AY1" s="494"/>
      <c r="AZ1" s="494"/>
      <c r="BA1" s="494"/>
      <c r="BB1" s="494"/>
      <c r="BC1" s="494"/>
      <c r="BD1" s="494"/>
      <c r="BE1" s="494"/>
      <c r="BF1" s="494"/>
      <c r="BG1" s="494"/>
      <c r="BH1" s="494"/>
      <c r="BI1" s="494"/>
      <c r="BJ1" s="494"/>
      <c r="BK1" s="494"/>
      <c r="BL1" s="494" t="s">
        <v>39</v>
      </c>
      <c r="BM1" s="494"/>
      <c r="BN1" s="494"/>
      <c r="BO1" s="494"/>
      <c r="BP1" s="494"/>
      <c r="BQ1" s="494"/>
      <c r="BR1" s="494"/>
      <c r="BS1" s="494"/>
      <c r="BT1" s="494"/>
      <c r="BU1" s="494"/>
      <c r="BV1" s="494"/>
      <c r="BW1" s="494"/>
      <c r="BX1" s="494"/>
      <c r="BY1" s="494"/>
      <c r="BZ1" s="494"/>
      <c r="CA1" s="494"/>
      <c r="CB1" s="494"/>
      <c r="CC1" s="494"/>
      <c r="CD1" s="494"/>
      <c r="CE1" s="494"/>
      <c r="CF1" s="494" t="s">
        <v>40</v>
      </c>
      <c r="CG1" s="494"/>
      <c r="CH1" s="494"/>
      <c r="CI1" s="494"/>
      <c r="CJ1" s="494"/>
      <c r="CK1" s="494"/>
      <c r="CL1" s="494"/>
      <c r="CM1" s="494"/>
      <c r="CN1" s="494"/>
      <c r="CO1" s="494"/>
      <c r="CP1" s="494"/>
      <c r="CQ1" s="494"/>
      <c r="CR1" s="494"/>
      <c r="CS1" s="494"/>
      <c r="CT1" s="494"/>
      <c r="CU1" s="494"/>
      <c r="CV1" s="494"/>
      <c r="CW1" s="494"/>
      <c r="CX1" s="494"/>
      <c r="CY1" s="494"/>
      <c r="CZ1" s="466" t="s">
        <v>1</v>
      </c>
      <c r="DA1" s="467"/>
      <c r="DB1" s="468"/>
      <c r="DC1" s="473"/>
      <c r="DD1" s="80"/>
      <c r="DE1" s="472" t="s">
        <v>41</v>
      </c>
      <c r="DF1" s="473"/>
      <c r="DG1" s="473"/>
      <c r="DH1" s="473"/>
      <c r="DI1" s="473"/>
      <c r="DJ1" s="474"/>
      <c r="DK1" s="498" t="s">
        <v>42</v>
      </c>
      <c r="DL1" s="498"/>
      <c r="DM1" s="498"/>
    </row>
    <row r="2" spans="1:123" s="82" customFormat="1" ht="18.75" thickBot="1">
      <c r="A2" s="510"/>
      <c r="B2" s="512"/>
      <c r="C2" s="207"/>
      <c r="D2" s="207"/>
      <c r="E2" s="207"/>
      <c r="F2" s="207"/>
      <c r="G2" s="207"/>
      <c r="H2" s="207"/>
      <c r="I2" s="207"/>
      <c r="J2" s="207"/>
      <c r="K2" s="464"/>
      <c r="L2" s="492"/>
      <c r="M2" s="501"/>
      <c r="N2" s="501"/>
      <c r="O2" s="503"/>
      <c r="P2" s="509"/>
      <c r="Q2" s="509"/>
      <c r="R2" s="509"/>
      <c r="S2" s="507"/>
      <c r="T2" s="511" t="s">
        <v>17</v>
      </c>
      <c r="U2" s="511"/>
      <c r="V2" s="511"/>
      <c r="W2" s="511"/>
      <c r="X2" s="511"/>
      <c r="Y2" s="511"/>
      <c r="Z2" s="511"/>
      <c r="AA2" s="511"/>
      <c r="AB2" s="511"/>
      <c r="AC2" s="511"/>
      <c r="AD2" s="83"/>
      <c r="AE2" s="83"/>
      <c r="AF2" s="495" t="s">
        <v>20</v>
      </c>
      <c r="AG2" s="495"/>
      <c r="AH2" s="495"/>
      <c r="AI2" s="495"/>
      <c r="AJ2" s="495"/>
      <c r="AK2" s="495"/>
      <c r="AL2" s="495"/>
      <c r="AM2" s="495"/>
      <c r="AN2" s="495"/>
      <c r="AO2" s="495"/>
      <c r="AP2" s="511" t="s">
        <v>17</v>
      </c>
      <c r="AQ2" s="511"/>
      <c r="AR2" s="511"/>
      <c r="AS2" s="511"/>
      <c r="AT2" s="511"/>
      <c r="AU2" s="511"/>
      <c r="AV2" s="511"/>
      <c r="AW2" s="511"/>
      <c r="AX2" s="511"/>
      <c r="AY2" s="511"/>
      <c r="AZ2" s="83"/>
      <c r="BA2" s="83"/>
      <c r="BB2" s="495" t="s">
        <v>20</v>
      </c>
      <c r="BC2" s="495"/>
      <c r="BD2" s="495"/>
      <c r="BE2" s="495"/>
      <c r="BF2" s="495"/>
      <c r="BG2" s="495"/>
      <c r="BH2" s="495"/>
      <c r="BI2" s="495"/>
      <c r="BJ2" s="495"/>
      <c r="BK2" s="495"/>
      <c r="BL2" s="511" t="s">
        <v>17</v>
      </c>
      <c r="BM2" s="511"/>
      <c r="BN2" s="511"/>
      <c r="BO2" s="511"/>
      <c r="BP2" s="511"/>
      <c r="BQ2" s="511"/>
      <c r="BR2" s="511"/>
      <c r="BS2" s="511"/>
      <c r="BT2" s="511"/>
      <c r="BU2" s="511"/>
      <c r="BV2" s="495" t="s">
        <v>20</v>
      </c>
      <c r="BW2" s="495"/>
      <c r="BX2" s="495"/>
      <c r="BY2" s="495"/>
      <c r="BZ2" s="495"/>
      <c r="CA2" s="495"/>
      <c r="CB2" s="495"/>
      <c r="CC2" s="495"/>
      <c r="CD2" s="495"/>
      <c r="CE2" s="495"/>
      <c r="CF2" s="511" t="s">
        <v>17</v>
      </c>
      <c r="CG2" s="511"/>
      <c r="CH2" s="511"/>
      <c r="CI2" s="511"/>
      <c r="CJ2" s="511"/>
      <c r="CK2" s="511"/>
      <c r="CL2" s="511"/>
      <c r="CM2" s="511"/>
      <c r="CN2" s="511"/>
      <c r="CO2" s="511"/>
      <c r="CP2" s="495" t="s">
        <v>20</v>
      </c>
      <c r="CQ2" s="495"/>
      <c r="CR2" s="495"/>
      <c r="CS2" s="495"/>
      <c r="CT2" s="495"/>
      <c r="CU2" s="495"/>
      <c r="CV2" s="495"/>
      <c r="CW2" s="495"/>
      <c r="CX2" s="495"/>
      <c r="CY2" s="495"/>
      <c r="CZ2" s="469"/>
      <c r="DA2" s="470"/>
      <c r="DB2" s="471"/>
      <c r="DC2" s="476"/>
      <c r="DD2" s="81"/>
      <c r="DE2" s="475"/>
      <c r="DF2" s="476"/>
      <c r="DG2" s="476"/>
      <c r="DH2" s="476"/>
      <c r="DI2" s="476"/>
      <c r="DJ2" s="477"/>
      <c r="DK2" s="498"/>
      <c r="DL2" s="498"/>
      <c r="DM2" s="498"/>
    </row>
    <row r="3" spans="1:123" ht="80.25" customHeight="1" thickBot="1">
      <c r="A3" s="84" t="s">
        <v>2</v>
      </c>
      <c r="B3" s="85" t="s">
        <v>43</v>
      </c>
      <c r="C3" s="85" t="s">
        <v>44</v>
      </c>
      <c r="D3" s="85" t="s">
        <v>45</v>
      </c>
      <c r="E3" s="85" t="s">
        <v>6</v>
      </c>
      <c r="F3" s="86" t="s">
        <v>7</v>
      </c>
      <c r="G3" s="458" t="s">
        <v>303</v>
      </c>
      <c r="H3" s="85" t="s">
        <v>57</v>
      </c>
      <c r="I3" s="85" t="s">
        <v>11</v>
      </c>
      <c r="J3" s="85" t="s">
        <v>10</v>
      </c>
      <c r="K3" s="464"/>
      <c r="L3" s="492"/>
      <c r="M3" s="501"/>
      <c r="N3" s="501"/>
      <c r="O3" s="503"/>
      <c r="P3" s="505" t="s">
        <v>27</v>
      </c>
      <c r="Q3" s="505" t="s">
        <v>46</v>
      </c>
      <c r="R3" s="496" t="s">
        <v>14</v>
      </c>
      <c r="S3" s="507"/>
      <c r="T3" s="478" t="str">
        <f>'إختيار المقررات'!BN6</f>
        <v>أصول المحاسبة  (1)</v>
      </c>
      <c r="U3" s="479"/>
      <c r="V3" s="478" t="str">
        <f>'إختيار المقررات'!BN7</f>
        <v xml:space="preserve">الرياضيات المالية والادارية </v>
      </c>
      <c r="W3" s="479"/>
      <c r="X3" s="478" t="str">
        <f>'إختيار المقررات'!BN8</f>
        <v>مبادئ الادارة  (1)</v>
      </c>
      <c r="Y3" s="479"/>
      <c r="Z3" s="478" t="str">
        <f>'إختيار المقررات'!BN9</f>
        <v xml:space="preserve">المدخل الى القانون </v>
      </c>
      <c r="AA3" s="479"/>
      <c r="AB3" s="478" t="str">
        <f>'إختيار المقررات'!BN10</f>
        <v xml:space="preserve">تقنيات الحاسوب </v>
      </c>
      <c r="AC3" s="479"/>
      <c r="AD3" s="513" t="e">
        <f>'إختيار المقررات'!BN11</f>
        <v>#N/A</v>
      </c>
      <c r="AE3" s="514"/>
      <c r="AF3" s="461" t="str">
        <f>'إختيار المقررات'!BN13</f>
        <v>أصول المحاسبة (2)</v>
      </c>
      <c r="AG3" s="462"/>
      <c r="AH3" s="504" t="str">
        <f>'إختيار المقررات'!BN14</f>
        <v xml:space="preserve">اساليب كمية في الادارة </v>
      </c>
      <c r="AI3" s="462"/>
      <c r="AJ3" s="478" t="str">
        <f>'إختيار المقررات'!BN15</f>
        <v>مبادئ الادارة  (2)</v>
      </c>
      <c r="AK3" s="479"/>
      <c r="AL3" s="478" t="e">
        <f>'إختيار المقررات'!BN16</f>
        <v>#N/A</v>
      </c>
      <c r="AM3" s="479"/>
      <c r="AN3" s="478" t="str">
        <f>'إختيار المقررات'!BN17</f>
        <v xml:space="preserve">اقتصاد كلي </v>
      </c>
      <c r="AO3" s="479"/>
      <c r="AP3" s="482" t="str">
        <f>'إختيار المقررات'!BN19</f>
        <v xml:space="preserve">محاسبة شركات الاشخاص </v>
      </c>
      <c r="AQ3" s="479"/>
      <c r="AR3" s="478" t="str">
        <f>'إختيار المقررات'!BN20</f>
        <v xml:space="preserve">ادارة مشتريات ومخازن </v>
      </c>
      <c r="AS3" s="479"/>
      <c r="AT3" s="478" t="str">
        <f>'إختيار المقررات'!BN21</f>
        <v xml:space="preserve">الادارة المالية </v>
      </c>
      <c r="AU3" s="479"/>
      <c r="AV3" s="478" t="str">
        <f>'إختيار المقررات'!BN22</f>
        <v xml:space="preserve">القانون التجاري </v>
      </c>
      <c r="AW3" s="479"/>
      <c r="AX3" s="478" t="e">
        <f>'إختيار المقررات'!BN23</f>
        <v>#N/A</v>
      </c>
      <c r="AY3" s="482"/>
      <c r="AZ3" s="478" t="e">
        <f>'إختيار المقررات'!BN24</f>
        <v>#N/A</v>
      </c>
      <c r="BA3" s="479"/>
      <c r="BB3" s="461" t="str">
        <f>'إختيار المقررات'!BN26</f>
        <v xml:space="preserve">محاسبة شركات الاموال </v>
      </c>
      <c r="BC3" s="462"/>
      <c r="BD3" s="478" t="str">
        <f>'إختيار المقررات'!BN27</f>
        <v xml:space="preserve">المالية العامة </v>
      </c>
      <c r="BE3" s="479"/>
      <c r="BF3" s="478" t="str">
        <f>'إختيار المقررات'!BN28</f>
        <v xml:space="preserve">ادارة الانتاج </v>
      </c>
      <c r="BG3" s="479"/>
      <c r="BH3" s="478" t="str">
        <f>'إختيار المقررات'!BN29</f>
        <v xml:space="preserve">الاقتصاد الجزئي </v>
      </c>
      <c r="BI3" s="479"/>
      <c r="BJ3" s="478" t="str">
        <f>'إختيار المقررات'!BN30</f>
        <v xml:space="preserve">مبادئ الاحصاء </v>
      </c>
      <c r="BK3" s="482"/>
      <c r="BL3" s="515" t="str">
        <f>'إختيار المقررات'!BN32</f>
        <v>مبادئ التكاليف (1)</v>
      </c>
      <c r="BM3" s="479"/>
      <c r="BN3" s="478" t="str">
        <f>'إختيار المقررات'!BN33</f>
        <v xml:space="preserve">نظم المعلومات المحاسبية </v>
      </c>
      <c r="BO3" s="479"/>
      <c r="BP3" s="478" t="str">
        <f>'إختيار المقررات'!BN34</f>
        <v>محاسبة خاصة  (1)</v>
      </c>
      <c r="BQ3" s="479"/>
      <c r="BR3" s="478" t="str">
        <f>'إختيار المقررات'!BN35</f>
        <v xml:space="preserve">محاسبة منشات مالية </v>
      </c>
      <c r="BS3" s="479"/>
      <c r="BT3" s="478" t="str">
        <f>'إختيار المقررات'!BN36</f>
        <v xml:space="preserve">محاسبة حكومية </v>
      </c>
      <c r="BU3" s="479"/>
      <c r="BV3" s="478" t="str">
        <f>'إختيار المقررات'!BN38</f>
        <v>مبادئ التكاليف (2)</v>
      </c>
      <c r="BW3" s="479"/>
      <c r="BX3" s="478" t="e">
        <f>'إختيار المقررات'!BN39</f>
        <v>#N/A</v>
      </c>
      <c r="BY3" s="479"/>
      <c r="BZ3" s="478" t="str">
        <f>'إختيار المقررات'!BN40</f>
        <v>محاسبة خاصة (2)</v>
      </c>
      <c r="CA3" s="479"/>
      <c r="CB3" s="478" t="str">
        <f>'إختيار المقررات'!BN41</f>
        <v xml:space="preserve">نظرية المحاسبة </v>
      </c>
      <c r="CC3" s="479"/>
      <c r="CD3" s="478" t="str">
        <f>'إختيار المقررات'!BN42</f>
        <v xml:space="preserve">محاسبة ضريبية </v>
      </c>
      <c r="CE3" s="479"/>
      <c r="CF3" s="482" t="str">
        <f>'إختيار المقررات'!BN44</f>
        <v>تدقيق حسابات (1)</v>
      </c>
      <c r="CG3" s="479"/>
      <c r="CH3" s="478" t="str">
        <f>'إختيار المقررات'!BN45</f>
        <v xml:space="preserve">محاسبة ادارية </v>
      </c>
      <c r="CI3" s="479"/>
      <c r="CJ3" s="478" t="e">
        <f>'إختيار المقررات'!BN46</f>
        <v>#N/A</v>
      </c>
      <c r="CK3" s="479"/>
      <c r="CL3" s="478" t="str">
        <f>'إختيار المقررات'!BN47</f>
        <v xml:space="preserve">برمجيات تطبيقية في المحاسبة </v>
      </c>
      <c r="CM3" s="479"/>
      <c r="CN3" s="478" t="str">
        <f>'إختيار المقررات'!BN48</f>
        <v xml:space="preserve">محاسبة زراعية </v>
      </c>
      <c r="CO3" s="479"/>
      <c r="CP3" s="478" t="str">
        <f>'إختيار المقررات'!BN50</f>
        <v>تدقيق حسابات (2)</v>
      </c>
      <c r="CQ3" s="479"/>
      <c r="CR3" s="478" t="str">
        <f>'إختيار المقررات'!BN51</f>
        <v xml:space="preserve">محاسبة متقدمة </v>
      </c>
      <c r="CS3" s="479"/>
      <c r="CT3" s="478" t="str">
        <f>'إختيار المقررات'!BN52</f>
        <v xml:space="preserve">محاسبة البترول </v>
      </c>
      <c r="CU3" s="479"/>
      <c r="CV3" s="478" t="str">
        <f>'إختيار المقررات'!BN53</f>
        <v xml:space="preserve">مشكلات محاسبية معاصرة </v>
      </c>
      <c r="CW3" s="479"/>
      <c r="CX3" s="478" t="e">
        <f>'إختيار المقررات'!BN54</f>
        <v>#N/A</v>
      </c>
      <c r="CY3" s="482"/>
      <c r="CZ3" s="481" t="s">
        <v>47</v>
      </c>
      <c r="DA3" s="480" t="s">
        <v>0</v>
      </c>
      <c r="DB3" s="484" t="s">
        <v>48</v>
      </c>
      <c r="DC3" s="481" t="s">
        <v>167</v>
      </c>
      <c r="DD3" s="487" t="s">
        <v>175</v>
      </c>
      <c r="DE3" s="489" t="s">
        <v>25</v>
      </c>
      <c r="DF3" s="213" t="s">
        <v>495</v>
      </c>
      <c r="DG3" s="485" t="s">
        <v>23</v>
      </c>
      <c r="DH3" s="486" t="s">
        <v>50</v>
      </c>
      <c r="DI3" s="499" t="s">
        <v>24</v>
      </c>
      <c r="DJ3" s="483" t="s">
        <v>26</v>
      </c>
      <c r="DK3" s="460" t="s">
        <v>51</v>
      </c>
      <c r="DL3" s="465" t="s">
        <v>176</v>
      </c>
      <c r="DM3" s="465" t="s">
        <v>177</v>
      </c>
      <c r="DN3" s="460" t="s">
        <v>52</v>
      </c>
      <c r="DO3" s="457" t="s">
        <v>301</v>
      </c>
      <c r="DP3" s="457" t="s">
        <v>299</v>
      </c>
      <c r="DQ3" s="457" t="s">
        <v>300</v>
      </c>
      <c r="DR3" s="457" t="s">
        <v>302</v>
      </c>
      <c r="DS3" s="457" t="s">
        <v>3785</v>
      </c>
    </row>
    <row r="4" spans="1:123" s="99" customFormat="1" ht="24.95" customHeight="1" thickBot="1">
      <c r="A4" s="89" t="s">
        <v>2</v>
      </c>
      <c r="B4" s="90" t="s">
        <v>43</v>
      </c>
      <c r="C4" s="90" t="s">
        <v>44</v>
      </c>
      <c r="D4" s="90" t="s">
        <v>45</v>
      </c>
      <c r="E4" s="90" t="s">
        <v>6</v>
      </c>
      <c r="F4" s="91" t="s">
        <v>7</v>
      </c>
      <c r="G4" s="459"/>
      <c r="H4" s="90"/>
      <c r="I4" s="90" t="s">
        <v>11</v>
      </c>
      <c r="J4" s="90" t="s">
        <v>10</v>
      </c>
      <c r="K4" s="464"/>
      <c r="L4" s="493"/>
      <c r="M4" s="501"/>
      <c r="N4" s="501"/>
      <c r="O4" s="503"/>
      <c r="P4" s="506"/>
      <c r="Q4" s="506"/>
      <c r="R4" s="497"/>
      <c r="S4" s="508"/>
      <c r="T4" s="92" t="s">
        <v>18</v>
      </c>
      <c r="U4" s="93" t="s">
        <v>19</v>
      </c>
      <c r="V4" s="92" t="s">
        <v>18</v>
      </c>
      <c r="W4" s="93" t="s">
        <v>19</v>
      </c>
      <c r="X4" s="92" t="s">
        <v>18</v>
      </c>
      <c r="Y4" s="93" t="s">
        <v>19</v>
      </c>
      <c r="Z4" s="92" t="s">
        <v>18</v>
      </c>
      <c r="AA4" s="93" t="s">
        <v>19</v>
      </c>
      <c r="AB4" s="92" t="s">
        <v>18</v>
      </c>
      <c r="AC4" s="93" t="s">
        <v>19</v>
      </c>
      <c r="AD4" s="92" t="s">
        <v>18</v>
      </c>
      <c r="AE4" s="93" t="s">
        <v>19</v>
      </c>
      <c r="AF4" s="94" t="s">
        <v>18</v>
      </c>
      <c r="AG4" s="93" t="s">
        <v>19</v>
      </c>
      <c r="AH4" s="92" t="s">
        <v>18</v>
      </c>
      <c r="AI4" s="93" t="s">
        <v>19</v>
      </c>
      <c r="AJ4" s="92" t="s">
        <v>18</v>
      </c>
      <c r="AK4" s="93" t="s">
        <v>19</v>
      </c>
      <c r="AL4" s="92" t="s">
        <v>18</v>
      </c>
      <c r="AM4" s="93" t="s">
        <v>19</v>
      </c>
      <c r="AN4" s="92" t="s">
        <v>18</v>
      </c>
      <c r="AO4" s="93" t="s">
        <v>19</v>
      </c>
      <c r="AP4" s="94" t="s">
        <v>18</v>
      </c>
      <c r="AQ4" s="93" t="s">
        <v>19</v>
      </c>
      <c r="AR4" s="92" t="s">
        <v>18</v>
      </c>
      <c r="AS4" s="93" t="s">
        <v>19</v>
      </c>
      <c r="AT4" s="92" t="s">
        <v>18</v>
      </c>
      <c r="AU4" s="93" t="s">
        <v>19</v>
      </c>
      <c r="AV4" s="92" t="s">
        <v>18</v>
      </c>
      <c r="AW4" s="93" t="s">
        <v>19</v>
      </c>
      <c r="AX4" s="92" t="s">
        <v>18</v>
      </c>
      <c r="AY4" s="93" t="s">
        <v>19</v>
      </c>
      <c r="AZ4" s="92" t="s">
        <v>18</v>
      </c>
      <c r="BA4" s="93" t="s">
        <v>19</v>
      </c>
      <c r="BB4" s="94" t="s">
        <v>18</v>
      </c>
      <c r="BC4" s="93" t="s">
        <v>19</v>
      </c>
      <c r="BD4" s="92" t="s">
        <v>18</v>
      </c>
      <c r="BE4" s="93" t="s">
        <v>19</v>
      </c>
      <c r="BF4" s="92" t="s">
        <v>18</v>
      </c>
      <c r="BG4" s="93" t="s">
        <v>19</v>
      </c>
      <c r="BH4" s="92" t="s">
        <v>18</v>
      </c>
      <c r="BI4" s="93" t="s">
        <v>19</v>
      </c>
      <c r="BJ4" s="92" t="s">
        <v>18</v>
      </c>
      <c r="BK4" s="95" t="s">
        <v>19</v>
      </c>
      <c r="BL4" s="96" t="s">
        <v>18</v>
      </c>
      <c r="BM4" s="93" t="s">
        <v>19</v>
      </c>
      <c r="BN4" s="92" t="s">
        <v>18</v>
      </c>
      <c r="BO4" s="93" t="s">
        <v>19</v>
      </c>
      <c r="BP4" s="92" t="s">
        <v>18</v>
      </c>
      <c r="BQ4" s="93" t="s">
        <v>19</v>
      </c>
      <c r="BR4" s="92" t="s">
        <v>18</v>
      </c>
      <c r="BS4" s="93" t="s">
        <v>19</v>
      </c>
      <c r="BT4" s="92" t="s">
        <v>18</v>
      </c>
      <c r="BU4" s="97" t="s">
        <v>19</v>
      </c>
      <c r="BV4" s="94" t="s">
        <v>18</v>
      </c>
      <c r="BW4" s="93" t="s">
        <v>19</v>
      </c>
      <c r="BX4" s="92" t="s">
        <v>18</v>
      </c>
      <c r="BY4" s="93" t="s">
        <v>19</v>
      </c>
      <c r="BZ4" s="92" t="s">
        <v>18</v>
      </c>
      <c r="CA4" s="93" t="s">
        <v>19</v>
      </c>
      <c r="CB4" s="92" t="s">
        <v>18</v>
      </c>
      <c r="CC4" s="93" t="s">
        <v>19</v>
      </c>
      <c r="CD4" s="92" t="s">
        <v>18</v>
      </c>
      <c r="CE4" s="93" t="s">
        <v>19</v>
      </c>
      <c r="CF4" s="96" t="s">
        <v>18</v>
      </c>
      <c r="CG4" s="93" t="s">
        <v>19</v>
      </c>
      <c r="CH4" s="92" t="s">
        <v>18</v>
      </c>
      <c r="CI4" s="93" t="s">
        <v>19</v>
      </c>
      <c r="CJ4" s="92" t="s">
        <v>18</v>
      </c>
      <c r="CK4" s="93" t="s">
        <v>19</v>
      </c>
      <c r="CL4" s="92" t="s">
        <v>18</v>
      </c>
      <c r="CM4" s="93" t="s">
        <v>19</v>
      </c>
      <c r="CN4" s="92" t="s">
        <v>18</v>
      </c>
      <c r="CO4" s="95" t="s">
        <v>19</v>
      </c>
      <c r="CP4" s="98" t="s">
        <v>18</v>
      </c>
      <c r="CQ4" s="93" t="s">
        <v>19</v>
      </c>
      <c r="CR4" s="92" t="s">
        <v>18</v>
      </c>
      <c r="CS4" s="93" t="s">
        <v>19</v>
      </c>
      <c r="CT4" s="92" t="s">
        <v>18</v>
      </c>
      <c r="CU4" s="93" t="s">
        <v>19</v>
      </c>
      <c r="CV4" s="92" t="s">
        <v>18</v>
      </c>
      <c r="CW4" s="93" t="s">
        <v>19</v>
      </c>
      <c r="CX4" s="92" t="s">
        <v>18</v>
      </c>
      <c r="CY4" s="95" t="s">
        <v>19</v>
      </c>
      <c r="CZ4" s="481"/>
      <c r="DA4" s="480"/>
      <c r="DB4" s="484"/>
      <c r="DC4" s="481"/>
      <c r="DD4" s="488"/>
      <c r="DE4" s="490"/>
      <c r="DF4" s="214"/>
      <c r="DG4" s="485"/>
      <c r="DH4" s="486"/>
      <c r="DI4" s="499"/>
      <c r="DJ4" s="483"/>
      <c r="DK4" s="460"/>
      <c r="DL4" s="465"/>
      <c r="DM4" s="465"/>
      <c r="DN4" s="460"/>
      <c r="DO4" s="457"/>
      <c r="DP4" s="457"/>
      <c r="DQ4" s="457"/>
      <c r="DR4" s="457"/>
      <c r="DS4" s="457"/>
    </row>
    <row r="5" spans="1:123" s="119" customFormat="1" ht="24.95" customHeight="1">
      <c r="A5" s="100">
        <f>'إختيار المقررات'!D1</f>
        <v>0</v>
      </c>
      <c r="B5" s="101" t="e">
        <f>'إختيار المقررات'!J1</f>
        <v>#N/A</v>
      </c>
      <c r="C5" s="101" t="b">
        <f>'إختيار المقررات'!P1</f>
        <v>0</v>
      </c>
      <c r="D5" s="101" t="b">
        <f>'إختيار المقررات'!V1</f>
        <v>0</v>
      </c>
      <c r="E5" s="101" t="b">
        <f>'إختيار المقررات'!AH1</f>
        <v>0</v>
      </c>
      <c r="F5" s="102" t="b">
        <f>'إختيار المقررات'!AB1</f>
        <v>0</v>
      </c>
      <c r="G5" s="118">
        <f>'إختيار المقررات'!AB3</f>
        <v>0</v>
      </c>
      <c r="H5" s="134">
        <f>'إختيار المقررات'!P3</f>
        <v>0</v>
      </c>
      <c r="I5" s="101" t="b">
        <f>'إختيار المقررات'!D3</f>
        <v>0</v>
      </c>
      <c r="J5" s="103" t="b">
        <f>'إختيار المقررات'!J3</f>
        <v>0</v>
      </c>
      <c r="K5" s="104" t="b">
        <f>'إختيار المقررات'!V3</f>
        <v>0</v>
      </c>
      <c r="L5" s="105">
        <f>'إختيار المقررات'!AH3</f>
        <v>0</v>
      </c>
      <c r="M5" s="135">
        <f>'إختيار المقررات'!V4</f>
        <v>0</v>
      </c>
      <c r="N5" s="135">
        <f>'إختيار المقررات'!AC4</f>
        <v>0</v>
      </c>
      <c r="O5" s="106">
        <f>'إختيار المقررات'!AH4</f>
        <v>0</v>
      </c>
      <c r="P5" s="107" t="b">
        <f>'إختيار المقررات'!D4</f>
        <v>0</v>
      </c>
      <c r="Q5" s="108" t="b">
        <f>'إختيار المقررات'!J4</f>
        <v>0</v>
      </c>
      <c r="R5" s="109" t="b">
        <f>'إختيار المقررات'!P4</f>
        <v>0</v>
      </c>
      <c r="S5" s="110" t="e">
        <f>'إختيار المقررات'!D2</f>
        <v>#N/A</v>
      </c>
      <c r="T5" s="111" t="str">
        <f>IFERROR(IF(OR(T3=الإستمارة!$C$11,T3=الإستمارة!$C$12,T3=الإستمارة!$C$13,T3=الإستمارة!$C$14,T3=الإستمارة!$C$15,T3=الإستمارة!$C$16,T3=الإستمارة!$C$17,T3=الإستمارة!$C$18),VLOOKUP(T3,الإستمارة!$C$11:$H$18,6,0),VLOOKUP(T3,الإستمارة!$K$11:$P$18,6,0)),"")</f>
        <v/>
      </c>
      <c r="U5" s="112" t="e">
        <f>IF(VLOOKUP(T3,'إختيار المقررات'!$BN$5:$BR$54,5,0)="","",VLOOKUP(T3,'إختيار المقررات'!$BN$5:$BR$54,5,0))</f>
        <v>#N/A</v>
      </c>
      <c r="V5" s="111" t="str">
        <f>IFERROR(IF(OR(V3=الإستمارة!$C$11,V3=الإستمارة!$C$12,V3=الإستمارة!$C$13,V3=الإستمارة!$C$14,V3=الإستمارة!$C$15,V3=الإستمارة!$C$16,V3=الإستمارة!$C$17,V3=الإستمارة!$C$18),VLOOKUP(V3,الإستمارة!$C$11:$H$18,6,0),VLOOKUP(V3,الإستمارة!$K$11:$P$18,6,0)),"")</f>
        <v/>
      </c>
      <c r="W5" s="112" t="e">
        <f>IF(VLOOKUP(V3,'إختيار المقررات'!$BN$5:$BR$54,5,0)="","",VLOOKUP(V3,'إختيار المقررات'!$BN$5:$BR$54,5,0))</f>
        <v>#N/A</v>
      </c>
      <c r="X5" s="111" t="str">
        <f>IFERROR(IF(OR(X3=الإستمارة!$C$11,X3=الإستمارة!$C$12,X3=الإستمارة!$C$13,X3=الإستمارة!$C$14,X3=الإستمارة!$C$15,X3=الإستمارة!$C$16,X3=الإستمارة!$C$17,X3=الإستمارة!$C$18),VLOOKUP(X3,الإستمارة!$C$11:$H$18,6,0),VLOOKUP(X3,الإستمارة!$K$11:$P$18,6,0)),"")</f>
        <v/>
      </c>
      <c r="Y5" s="112" t="e">
        <f>IF(VLOOKUP(X3,'إختيار المقررات'!$BN$5:$BR$54,5,0)="","",VLOOKUP(X3,'إختيار المقررات'!$BN$5:$BR$54,5,0))</f>
        <v>#N/A</v>
      </c>
      <c r="Z5" s="111" t="str">
        <f>IFERROR(IF(OR(Z3=الإستمارة!$C$11,Z3=الإستمارة!$C$12,Z3=الإستمارة!$C$13,Z3=الإستمارة!$C$14,Z3=الإستمارة!$C$15,Z3=الإستمارة!$C$16,Z3=الإستمارة!$C$17,Z3=الإستمارة!$C$18),VLOOKUP(Z3,الإستمارة!$C$11:$H$18,6,0),VLOOKUP(Z3,الإستمارة!$K$11:$P$18,6,0)),"")</f>
        <v/>
      </c>
      <c r="AA5" s="112" t="e">
        <f>IF(VLOOKUP(Z3,'إختيار المقررات'!$BN$5:$BR$54,5,0)="","",VLOOKUP(Z3,'إختيار المقررات'!$BN$5:$BR$54,5,0))</f>
        <v>#N/A</v>
      </c>
      <c r="AB5" s="111" t="str">
        <f>IFERROR(IF(OR(AB3=الإستمارة!$C$11,AB3=الإستمارة!$C$12,AB3=الإستمارة!$C$13,AB3=الإستمارة!$C$14,AB3=الإستمارة!$C$15,AB3=الإستمارة!$C$16,AB3=الإستمارة!$C$17,AB3=الإستمارة!$C$18),VLOOKUP(AB3,الإستمارة!$C$11:$H$18,6,0),VLOOKUP(AB3,الإستمارة!$K$11:$P$18,6,0)),"")</f>
        <v/>
      </c>
      <c r="AC5" s="112" t="e">
        <f>IF(VLOOKUP(AB3,'إختيار المقررات'!$BN$5:$BR$54,5,0)="","",VLOOKUP(AB3,'إختيار المقررات'!$BN$5:$BR$54,5,0))</f>
        <v>#N/A</v>
      </c>
      <c r="AD5" s="111" t="str">
        <f>IFERROR(IF(OR(AD3=الإستمارة!$C$11,AD3=الإستمارة!$C$12,AD3=الإستمارة!$C$13,AD3=الإستمارة!$C$14,AD3=الإستمارة!$C$15,AD3=الإستمارة!$C$16,AD3=الإستمارة!$C$17,AD3=الإستمارة!$C$18),VLOOKUP(AD3,الإستمارة!$C$11:$H$18,6,0),VLOOKUP(AD3,الإستمارة!$K$11:$P$18,6,0)),"")</f>
        <v/>
      </c>
      <c r="AE5" s="112" t="e">
        <f>IF(VLOOKUP(AD3,'إختيار المقررات'!$BN$5:$BR$54,5,0)="","",VLOOKUP(AD3,'إختيار المقررات'!$BN$5:$BR$54,5,0))</f>
        <v>#N/A</v>
      </c>
      <c r="AF5" s="111" t="str">
        <f>IFERROR(IF(OR(AF3=الإستمارة!$C$11,AF3=الإستمارة!$C$12,AF3=الإستمارة!$C$13,AF3=الإستمارة!$C$14,AF3=الإستمارة!$C$15,AF3=الإستمارة!$C$16,AF3=الإستمارة!$C$17,AF3=الإستمارة!$C$18),VLOOKUP(AF3,الإستمارة!$C$11:$H$18,6,0),VLOOKUP(AF3,الإستمارة!$K$11:$P$18,6,0)),"")</f>
        <v/>
      </c>
      <c r="AG5" s="112" t="e">
        <f>IF(VLOOKUP(AF3,'إختيار المقررات'!$BN$5:$BR$54,5,0)="","",VLOOKUP(AF3,'إختيار المقررات'!$BN$5:$BR$54,5,0))</f>
        <v>#N/A</v>
      </c>
      <c r="AH5" s="111" t="str">
        <f>IFERROR(IF(OR(AH3=الإستمارة!$C$11,AH3=الإستمارة!$C$12,AH3=الإستمارة!$C$13,AH3=الإستمارة!$C$14,AH3=الإستمارة!$C$15,AH3=الإستمارة!$C$16,AH3=الإستمارة!$C$17,AH3=الإستمارة!$C$18),VLOOKUP(AH3,الإستمارة!$C$11:$H$18,6,0),VLOOKUP(AH3,الإستمارة!$K$11:$P$18,6,0)),"")</f>
        <v/>
      </c>
      <c r="AI5" s="112" t="e">
        <f>IF(VLOOKUP(AH3,'إختيار المقررات'!$BN$5:$BR$54,5,0)="","",VLOOKUP(AH3,'إختيار المقررات'!$BN$5:$BR$54,5,0))</f>
        <v>#N/A</v>
      </c>
      <c r="AJ5" s="111" t="str">
        <f>IFERROR(IF(OR(AJ3=الإستمارة!$C$11,AJ3=الإستمارة!$C$12,AJ3=الإستمارة!$C$13,AJ3=الإستمارة!$C$14,AJ3=الإستمارة!$C$15,AJ3=الإستمارة!$C$16,AJ3=الإستمارة!$C$17,AJ3=الإستمارة!$C$18),VLOOKUP(AJ3,الإستمارة!$C$11:$H$18,6,0),VLOOKUP(AJ3,الإستمارة!$K$11:$P$18,6,0)),"")</f>
        <v/>
      </c>
      <c r="AK5" s="112" t="e">
        <f>IF(VLOOKUP(AJ3,'إختيار المقررات'!$BN$5:$BR$54,5,0)="","",VLOOKUP(AJ3,'إختيار المقررات'!$BN$5:$BR$54,5,0))</f>
        <v>#N/A</v>
      </c>
      <c r="AL5" s="111" t="str">
        <f>IFERROR(IF(OR(AL3=الإستمارة!$C$11,AL3=الإستمارة!$C$12,AL3=الإستمارة!$C$13,AL3=الإستمارة!$C$14,AL3=الإستمارة!$C$15,AL3=الإستمارة!$C$16,AL3=الإستمارة!$C$17,AL3=الإستمارة!$C$18),VLOOKUP(AL3,الإستمارة!$C$11:$H$18,6,0),VLOOKUP(AL3,الإستمارة!$K$11:$P$18,6,0)),"")</f>
        <v/>
      </c>
      <c r="AM5" s="112" t="e">
        <f>IF(VLOOKUP(AL3,'إختيار المقررات'!$BN$5:$BR$54,5,0)="","",VLOOKUP(AL3,'إختيار المقررات'!$BN$5:$BR$54,5,0))</f>
        <v>#N/A</v>
      </c>
      <c r="AN5" s="111" t="str">
        <f>IFERROR(IF(OR(AN3=الإستمارة!$C$11,AN3=الإستمارة!$C$12,AN3=الإستمارة!$C$13,AN3=الإستمارة!$C$14,AN3=الإستمارة!$C$15,AN3=الإستمارة!$C$16,AN3=الإستمارة!$C$17,AN3=الإستمارة!$C$18),VLOOKUP(AN3,الإستمارة!$C$11:$H$18,6,0),VLOOKUP(AN3,الإستمارة!$K$11:$P$18,6,0)),"")</f>
        <v/>
      </c>
      <c r="AO5" s="112" t="e">
        <f>IF(VLOOKUP(AN3,'إختيار المقررات'!$BN$5:$BR$54,5,0)="","",VLOOKUP(AN3,'إختيار المقررات'!$BN$5:$BR$54,5,0))</f>
        <v>#N/A</v>
      </c>
      <c r="AP5" s="111" t="str">
        <f>IFERROR(IF(OR(AP3=الإستمارة!$C$11,AP3=الإستمارة!$C$12,AP3=الإستمارة!$C$13,AP3=الإستمارة!$C$14,AP3=الإستمارة!$C$15,AP3=الإستمارة!$C$16,AP3=الإستمارة!$C$17,AP3=الإستمارة!$C$18),VLOOKUP(AP3,الإستمارة!$C$11:$H$18,6,0),VLOOKUP(AP3,الإستمارة!$K$11:$P$18,6,0)),"")</f>
        <v/>
      </c>
      <c r="AQ5" s="112" t="e">
        <f>IF(VLOOKUP(AP3,'إختيار المقررات'!$BN$5:$BR$54,5,0)="","",VLOOKUP(AP3,'إختيار المقررات'!$BN$5:$BR$54,5,0))</f>
        <v>#N/A</v>
      </c>
      <c r="AR5" s="111" t="str">
        <f>IFERROR(IF(OR(AR3=الإستمارة!$C$11,AR3=الإستمارة!$C$12,AR3=الإستمارة!$C$13,AR3=الإستمارة!$C$14,AR3=الإستمارة!$C$15,AR3=الإستمارة!$C$16,AR3=الإستمارة!$C$17,AR3=الإستمارة!$C$18),VLOOKUP(AR3,الإستمارة!$C$11:$H$18,6,0),VLOOKUP(AR3,الإستمارة!$K$11:$P$18,6,0)),"")</f>
        <v/>
      </c>
      <c r="AS5" s="112" t="e">
        <f>IF(VLOOKUP(AR3,'إختيار المقررات'!$BN$5:$BR$54,5,0)="","",VLOOKUP(AR3,'إختيار المقررات'!$BN$5:$BR$54,5,0))</f>
        <v>#N/A</v>
      </c>
      <c r="AT5" s="111" t="str">
        <f>IFERROR(IF(OR(AT3=الإستمارة!$C$11,AT3=الإستمارة!$C$12,AT3=الإستمارة!$C$13,AT3=الإستمارة!$C$14,AT3=الإستمارة!$C$15,AT3=الإستمارة!$C$16,AT3=الإستمارة!$C$17,AT3=الإستمارة!$C$18),VLOOKUP(AT3,الإستمارة!$C$11:$H$18,6,0),VLOOKUP(AT3,الإستمارة!$K$11:$P$18,6,0)),"")</f>
        <v/>
      </c>
      <c r="AU5" s="112" t="e">
        <f>IF(VLOOKUP(AT3,'إختيار المقررات'!$BN$5:$BR$54,5,0)="","",VLOOKUP(AT3,'إختيار المقررات'!$BN$5:$BR$54,5,0))</f>
        <v>#N/A</v>
      </c>
      <c r="AV5" s="111" t="str">
        <f>IFERROR(IF(OR(AV3=الإستمارة!$C$11,AV3=الإستمارة!$C$12,AV3=الإستمارة!$C$13,AV3=الإستمارة!$C$14,AV3=الإستمارة!$C$15,AV3=الإستمارة!$C$16,AV3=الإستمارة!$C$17,AV3=الإستمارة!$C$18),VLOOKUP(AV3,الإستمارة!$C$11:$H$18,6,0),VLOOKUP(AV3,الإستمارة!$K$11:$P$18,6,0)),"")</f>
        <v/>
      </c>
      <c r="AW5" s="112" t="e">
        <f>IF(VLOOKUP(AV3,'إختيار المقررات'!$BN$5:$BR$54,5,0)="","",VLOOKUP(AV3,'إختيار المقررات'!$BN$5:$BR$54,5,0))</f>
        <v>#N/A</v>
      </c>
      <c r="AX5" s="111" t="str">
        <f>IFERROR(IF(OR(AX3=الإستمارة!$C$11,AX3=الإستمارة!$C$12,AX3=الإستمارة!$C$13,AX3=الإستمارة!$C$14,AX3=الإستمارة!$C$15,AX3=الإستمارة!$C$16,AX3=الإستمارة!$C$17,AX3=الإستمارة!$C$18),VLOOKUP(AX3,الإستمارة!$C$11:$H$18,6,0),VLOOKUP(AX3,الإستمارة!$K$11:$P$18,6,0)),"")</f>
        <v/>
      </c>
      <c r="AY5" s="112" t="e">
        <f>IF(VLOOKUP(AX3,'إختيار المقررات'!$BN$5:$BR$54,5,0)="","",VLOOKUP(AX3,'إختيار المقررات'!$BN$5:$BR$54,5,0))</f>
        <v>#N/A</v>
      </c>
      <c r="AZ5" s="111" t="str">
        <f>IFERROR(IF(OR(AZ3=الإستمارة!$C$11,AZ3=الإستمارة!$C$12,AZ3=الإستمارة!$C$13,AZ3=الإستمارة!$C$14,AZ3=الإستمارة!$C$15,AZ3=الإستمارة!$C$16,AZ3=الإستمارة!$C$17,AZ3=الإستمارة!$C$18),VLOOKUP(AZ3,الإستمارة!$C$11:$H$18,6,0),VLOOKUP(AZ3,الإستمارة!$K$11:$P$18,6,0)),"")</f>
        <v/>
      </c>
      <c r="BA5" s="112" t="e">
        <f>IF(VLOOKUP(AZ3,'إختيار المقررات'!$BN$5:$BR$54,5,0)="","",VLOOKUP(AZ3,'إختيار المقررات'!$BN$5:$BR$54,5,0))</f>
        <v>#N/A</v>
      </c>
      <c r="BB5" s="111" t="str">
        <f>IFERROR(IF(OR(BB3=الإستمارة!$C$11,BB3=الإستمارة!$C$12,BB3=الإستمارة!$C$13,BB3=الإستمارة!$C$14,BB3=الإستمارة!$C$15,BB3=الإستمارة!$C$16,BB3=الإستمارة!$C$17,BB3=الإستمارة!$C$18),VLOOKUP(BB3,الإستمارة!$C$11:$H$18,6,0),VLOOKUP(BB3,الإستمارة!$K$11:$P$18,6,0)),"")</f>
        <v/>
      </c>
      <c r="BC5" s="112" t="e">
        <f>IF(VLOOKUP(BB3,'إختيار المقررات'!$BN$5:$BR$54,5,0)="","",VLOOKUP(BB3,'إختيار المقررات'!$BN$5:$BR$54,5,0))</f>
        <v>#N/A</v>
      </c>
      <c r="BD5" s="111" t="str">
        <f>IFERROR(IF(OR(BD3=الإستمارة!$C$11,BD3=الإستمارة!$C$12,BD3=الإستمارة!$C$13,BD3=الإستمارة!$C$14,BD3=الإستمارة!$C$15,BD3=الإستمارة!$C$16,BD3=الإستمارة!$C$17,BD3=الإستمارة!$C$18),VLOOKUP(BD3,الإستمارة!$C$11:$H$18,6,0),VLOOKUP(BD3,الإستمارة!$K$11:$P$18,6,0)),"")</f>
        <v/>
      </c>
      <c r="BE5" s="112" t="e">
        <f>IF(VLOOKUP(BD3,'إختيار المقررات'!$BN$5:$BR$54,5,0)="","",VLOOKUP(BD3,'إختيار المقررات'!$BN$5:$BR$54,5,0))</f>
        <v>#N/A</v>
      </c>
      <c r="BF5" s="111" t="str">
        <f>IFERROR(IF(OR(BF3=الإستمارة!$C$11,BF3=الإستمارة!$C$12,BF3=الإستمارة!$C$13,BF3=الإستمارة!$C$14,BF3=الإستمارة!$C$15,BF3=الإستمارة!$C$16,BF3=الإستمارة!$C$17,BF3=الإستمارة!$C$18),VLOOKUP(BF3,الإستمارة!$C$11:$H$18,6,0),VLOOKUP(BF3,الإستمارة!$K$11:$P$18,6,0)),"")</f>
        <v/>
      </c>
      <c r="BG5" s="112" t="e">
        <f>IF(VLOOKUP(BF3,'إختيار المقررات'!$BN$5:$BR$54,5,0)="","",VLOOKUP(BF3,'إختيار المقررات'!$BN$5:$BR$54,5,0))</f>
        <v>#N/A</v>
      </c>
      <c r="BH5" s="111" t="str">
        <f>IFERROR(IF(OR(BH3=الإستمارة!$C$11,BH3=الإستمارة!$C$12,BH3=الإستمارة!$C$13,BH3=الإستمارة!$C$14,BH3=الإستمارة!$C$15,BH3=الإستمارة!$C$16,BH3=الإستمارة!$C$17,BH3=الإستمارة!$C$18),VLOOKUP(BH3,الإستمارة!$C$11:$H$18,6,0),VLOOKUP(BH3,الإستمارة!$K$11:$P$18,6,0)),"")</f>
        <v/>
      </c>
      <c r="BI5" s="112" t="e">
        <f>IF(VLOOKUP(BH3,'إختيار المقررات'!$BN$5:$BR$54,5,0)="","",VLOOKUP(BH3,'إختيار المقررات'!$BN$5:$BR$54,5,0))</f>
        <v>#N/A</v>
      </c>
      <c r="BJ5" s="111" t="str">
        <f>IFERROR(IF(OR(BJ3=الإستمارة!$C$11,BJ3=الإستمارة!$C$12,BJ3=الإستمارة!$C$13,BJ3=الإستمارة!$C$14,BJ3=الإستمارة!$C$15,BJ3=الإستمارة!$C$16,BJ3=الإستمارة!$C$17,BJ3=الإستمارة!$C$18),VLOOKUP(BJ3,الإستمارة!$C$11:$H$18,6,0),VLOOKUP(BJ3,الإستمارة!$K$11:$P$18,6,0)),"")</f>
        <v/>
      </c>
      <c r="BK5" s="112" t="e">
        <f>IF(VLOOKUP(BJ3,'إختيار المقررات'!$BN$5:$BR$54,5,0)="","",VLOOKUP(BJ3,'إختيار المقررات'!$BN$5:$BR$54,5,0))</f>
        <v>#N/A</v>
      </c>
      <c r="BL5" s="111" t="str">
        <f>IFERROR(IF(OR(BL3=الإستمارة!$C$11,BL3=الإستمارة!$C$12,BL3=الإستمارة!$C$13,BL3=الإستمارة!$C$14,BL3=الإستمارة!$C$15,BL3=الإستمارة!$C$16,BL3=الإستمارة!$C$17,BL3=الإستمارة!$C$18),VLOOKUP(BL3,الإستمارة!$C$11:$H$18,6,0),VLOOKUP(BL3,الإستمارة!$K$11:$P$18,6,0)),"")</f>
        <v/>
      </c>
      <c r="BM5" s="112" t="e">
        <f>IF(VLOOKUP(BL3,'إختيار المقررات'!$BN$5:$BR$54,5,0)="","",VLOOKUP(BL3,'إختيار المقررات'!$BN$5:$BR$54,5,0))</f>
        <v>#N/A</v>
      </c>
      <c r="BN5" s="111" t="str">
        <f>IFERROR(IF(OR(BN3=الإستمارة!$C$11,BN3=الإستمارة!$C$12,BN3=الإستمارة!$C$13,BN3=الإستمارة!$C$14,BN3=الإستمارة!$C$15,BN3=الإستمارة!$C$16,BN3=الإستمارة!$C$17,BN3=الإستمارة!$C$18),VLOOKUP(BN3,الإستمارة!$C$11:$H$18,6,0),VLOOKUP(BN3,الإستمارة!$K$11:$P$18,6,0)),"")</f>
        <v/>
      </c>
      <c r="BO5" s="112" t="e">
        <f>IF(VLOOKUP(BN3,'إختيار المقررات'!$BN$5:$BR$54,5,0)="","",VLOOKUP(BN3,'إختيار المقررات'!$BN$5:$BR$54,5,0))</f>
        <v>#N/A</v>
      </c>
      <c r="BP5" s="111" t="str">
        <f>IFERROR(IF(OR(BP3=الإستمارة!$C$11,BP3=الإستمارة!$C$12,BP3=الإستمارة!$C$13,BP3=الإستمارة!$C$14,BP3=الإستمارة!$C$15,BP3=الإستمارة!$C$16,BP3=الإستمارة!$C$17,BP3=الإستمارة!$C$18),VLOOKUP(BP3,الإستمارة!$C$11:$H$18,6,0),VLOOKUP(BP3,الإستمارة!$K$11:$P$18,6,0)),"")</f>
        <v/>
      </c>
      <c r="BQ5" s="112" t="e">
        <f>IF(VLOOKUP(BP3,'إختيار المقررات'!$BN$5:$BR$54,5,0)="","",VLOOKUP(BP3,'إختيار المقررات'!$BN$5:$BR$54,5,0))</f>
        <v>#N/A</v>
      </c>
      <c r="BR5" s="111" t="str">
        <f>IFERROR(IF(OR(BR3=الإستمارة!$C$11,BR3=الإستمارة!$C$12,BR3=الإستمارة!$C$13,BR3=الإستمارة!$C$14,BR3=الإستمارة!$C$15,BR3=الإستمارة!$C$16,BR3=الإستمارة!$C$17,BR3=الإستمارة!$C$18),VLOOKUP(BR3,الإستمارة!$C$11:$H$18,6,0),VLOOKUP(BR3,الإستمارة!$K$11:$P$18,6,0)),"")</f>
        <v/>
      </c>
      <c r="BS5" s="112" t="e">
        <f>IF(VLOOKUP(BR3,'إختيار المقررات'!$BN$5:$BR$54,5,0)="","",VLOOKUP(BR3,'إختيار المقررات'!$BN$5:$BR$54,5,0))</f>
        <v>#N/A</v>
      </c>
      <c r="BT5" s="111" t="str">
        <f>IFERROR(IF(OR(BT3=الإستمارة!$C$11,BT3=الإستمارة!$C$12,BT3=الإستمارة!$C$13,BT3=الإستمارة!$C$14,BT3=الإستمارة!$C$15,BT3=الإستمارة!$C$16,BT3=الإستمارة!$C$17,BT3=الإستمارة!$C$18),VLOOKUP(BT3,الإستمارة!$C$11:$H$18,6,0),VLOOKUP(BT3,الإستمارة!$K$11:$P$18,6,0)),"")</f>
        <v/>
      </c>
      <c r="BU5" s="112" t="e">
        <f>IF(VLOOKUP(BT3,'إختيار المقررات'!$BN$5:$BR$54,5,0)="","",VLOOKUP(BT3,'إختيار المقررات'!$BN$5:$BR$54,5,0))</f>
        <v>#N/A</v>
      </c>
      <c r="BV5" s="111" t="str">
        <f>IFERROR(IF(OR(BV3=الإستمارة!$C$11,BV3=الإستمارة!$C$12,BV3=الإستمارة!$C$13,BV3=الإستمارة!$C$14,BV3=الإستمارة!$C$15,BV3=الإستمارة!$C$16,BV3=الإستمارة!$C$17,BV3=الإستمارة!$C$18),VLOOKUP(BV3,الإستمارة!$C$11:$H$18,6,0),VLOOKUP(BV3,الإستمارة!$K$11:$P$18,6,0)),"")</f>
        <v/>
      </c>
      <c r="BW5" s="112" t="e">
        <f>IF(VLOOKUP(BV3,'إختيار المقررات'!$BN$5:$BR$54,5,0)="","",VLOOKUP(BV3,'إختيار المقررات'!$BN$5:$BR$54,5,0))</f>
        <v>#N/A</v>
      </c>
      <c r="BX5" s="111" t="str">
        <f>IFERROR(IF(OR(BX3=الإستمارة!$C$11,BX3=الإستمارة!$C$12,BX3=الإستمارة!$C$13,BX3=الإستمارة!$C$14,BX3=الإستمارة!$C$15,BX3=الإستمارة!$C$16,BX3=الإستمارة!$C$17,BX3=الإستمارة!$C$18),VLOOKUP(BX3,الإستمارة!$C$11:$H$18,6,0),VLOOKUP(BX3,الإستمارة!$K$11:$P$18,6,0)),"")</f>
        <v/>
      </c>
      <c r="BY5" s="112" t="e">
        <f>IF(VLOOKUP(BX3,'إختيار المقررات'!$BN$5:$BR$54,5,0)="","",VLOOKUP(BX3,'إختيار المقررات'!$BN$5:$BR$54,5,0))</f>
        <v>#N/A</v>
      </c>
      <c r="BZ5" s="111" t="str">
        <f>IFERROR(IF(OR(BZ3=الإستمارة!$C$11,BZ3=الإستمارة!$C$12,BZ3=الإستمارة!$C$13,BZ3=الإستمارة!$C$14,BZ3=الإستمارة!$C$15,BZ3=الإستمارة!$C$16,BZ3=الإستمارة!$C$17,BZ3=الإستمارة!$C$18),VLOOKUP(BZ3,الإستمارة!$C$11:$H$18,6,0),VLOOKUP(BZ3,الإستمارة!$K$11:$P$18,6,0)),"")</f>
        <v/>
      </c>
      <c r="CA5" s="112" t="e">
        <f>IF(VLOOKUP(BZ3,'إختيار المقررات'!$BN$5:$BR$54,5,0)="","",VLOOKUP(BZ3,'إختيار المقررات'!$BN$5:$BR$54,5,0))</f>
        <v>#N/A</v>
      </c>
      <c r="CB5" s="111" t="str">
        <f>IFERROR(IF(OR(CB3=الإستمارة!$C$11,CB3=الإستمارة!$C$12,CB3=الإستمارة!$C$13,CB3=الإستمارة!$C$14,CB3=الإستمارة!$C$15,CB3=الإستمارة!$C$16,CB3=الإستمارة!$C$17,CB3=الإستمارة!$C$18),VLOOKUP(CB3,الإستمارة!$C$11:$H$18,6,0),VLOOKUP(CB3,الإستمارة!$K$11:$P$18,6,0)),"")</f>
        <v/>
      </c>
      <c r="CC5" s="112" t="e">
        <f>IF(VLOOKUP(CB3,'إختيار المقررات'!$BN$5:$BR$54,5,0)="","",VLOOKUP(CB3,'إختيار المقررات'!$BN$5:$BR$54,5,0))</f>
        <v>#N/A</v>
      </c>
      <c r="CD5" s="111" t="str">
        <f>IFERROR(IF(OR(CD3=الإستمارة!$C$11,CD3=الإستمارة!$C$12,CD3=الإستمارة!$C$13,CD3=الإستمارة!$C$14,CD3=الإستمارة!$C$15,CD3=الإستمارة!$C$16,CD3=الإستمارة!$C$17,CD3=الإستمارة!$C$18),VLOOKUP(CD3,الإستمارة!$C$11:$H$18,6,0),VLOOKUP(CD3,الإستمارة!$K$11:$P$18,6,0)),"")</f>
        <v/>
      </c>
      <c r="CE5" s="112" t="e">
        <f>IF(VLOOKUP(CD3,'إختيار المقررات'!$BN$5:$BR$54,5,0)="","",VLOOKUP(CD3,'إختيار المقررات'!$BN$5:$BR$54,5,0))</f>
        <v>#N/A</v>
      </c>
      <c r="CF5" s="111" t="str">
        <f>IFERROR(IF(OR(CF3=الإستمارة!$C$11,CF3=الإستمارة!$C$12,CF3=الإستمارة!$C$13,CF3=الإستمارة!$C$14,CF3=الإستمارة!$C$15,CF3=الإستمارة!$C$16,CF3=الإستمارة!$C$17,CF3=الإستمارة!$C$18),VLOOKUP(CF3,الإستمارة!$C$11:$H$18,6,0),VLOOKUP(CF3,الإستمارة!$K$11:$P$18,6,0)),"")</f>
        <v/>
      </c>
      <c r="CG5" s="112" t="e">
        <f>IF(VLOOKUP(CF3,'إختيار المقررات'!$BN$5:$BR$54,5,0)="","",VLOOKUP(CF3,'إختيار المقررات'!$BN$5:$BR$54,5,0))</f>
        <v>#N/A</v>
      </c>
      <c r="CH5" s="111" t="str">
        <f>IFERROR(IF(OR(CH3=الإستمارة!$C$11,CH3=الإستمارة!$C$12,CH3=الإستمارة!$C$13,CH3=الإستمارة!$C$14,CH3=الإستمارة!$C$15,CH3=الإستمارة!$C$16,CH3=الإستمارة!$C$17,CH3=الإستمارة!$C$18),VLOOKUP(CH3,الإستمارة!$C$11:$H$18,6,0),VLOOKUP(CH3,الإستمارة!$K$11:$P$18,6,0)),"")</f>
        <v/>
      </c>
      <c r="CI5" s="112" t="e">
        <f>IF(VLOOKUP(CH3,'إختيار المقررات'!$BN$5:$BR$54,5,0)="","",VLOOKUP(CH3,'إختيار المقررات'!$BN$5:$BR$54,5,0))</f>
        <v>#N/A</v>
      </c>
      <c r="CJ5" s="111" t="str">
        <f>IFERROR(IF(OR(CJ3=الإستمارة!$C$11,CJ3=الإستمارة!$C$12,CJ3=الإستمارة!$C$13,CJ3=الإستمارة!$C$14,CJ3=الإستمارة!$C$15,CJ3=الإستمارة!$C$16,CJ3=الإستمارة!$C$17,CJ3=الإستمارة!$C$18),VLOOKUP(CJ3,الإستمارة!$C$11:$H$18,6,0),VLOOKUP(CJ3,الإستمارة!$K$11:$P$18,6,0)),"")</f>
        <v/>
      </c>
      <c r="CK5" s="112" t="e">
        <f>IF(VLOOKUP(CJ3,'إختيار المقررات'!$BN$5:$BR$54,5,0)="","",VLOOKUP(CJ3,'إختيار المقررات'!$BN$5:$BR$54,5,0))</f>
        <v>#N/A</v>
      </c>
      <c r="CL5" s="111" t="str">
        <f>IFERROR(IF(OR(CL3=الإستمارة!$C$11,CL3=الإستمارة!$C$12,CL3=الإستمارة!$C$13,CL3=الإستمارة!$C$14,CL3=الإستمارة!$C$15,CL3=الإستمارة!$C$16,CL3=الإستمارة!$C$17,CL3=الإستمارة!$C$18),VLOOKUP(CL3,الإستمارة!$C$11:$H$18,6,0),VLOOKUP(CL3,الإستمارة!$K$11:$P$18,6,0)),"")</f>
        <v/>
      </c>
      <c r="CM5" s="112" t="e">
        <f>IF(VLOOKUP(CL3,'إختيار المقررات'!$BN$5:$BR$54,5,0)="","",VLOOKUP(CL3,'إختيار المقررات'!$BN$5:$BR$54,5,0))</f>
        <v>#N/A</v>
      </c>
      <c r="CN5" s="111" t="str">
        <f>IFERROR(IF(OR(CN3=الإستمارة!$C$11,CN3=الإستمارة!$C$12,CN3=الإستمارة!$C$13,CN3=الإستمارة!$C$14,CN3=الإستمارة!$C$15,CN3=الإستمارة!$C$16,CN3=الإستمارة!$C$17,CN3=الإستمارة!$C$18),VLOOKUP(CN3,الإستمارة!$C$11:$H$18,6,0),VLOOKUP(CN3,الإستمارة!$K$11:$P$18,6,0)),"")</f>
        <v/>
      </c>
      <c r="CO5" s="112" t="e">
        <f>IF(VLOOKUP(CN3,'إختيار المقررات'!$BN$5:$BR$54,5,0)="","",VLOOKUP(CN3,'إختيار المقررات'!$BN$5:$BR$54,5,0))</f>
        <v>#N/A</v>
      </c>
      <c r="CP5" s="111" t="str">
        <f>IFERROR(IF(OR(CP3=الإستمارة!$C$11,CP3=الإستمارة!$C$12,CP3=الإستمارة!$C$13,CP3=الإستمارة!$C$14,CP3=الإستمارة!$C$15,CP3=الإستمارة!$C$16,CP3=الإستمارة!$C$17,CP3=الإستمارة!$C$18),VLOOKUP(CP3,الإستمارة!$C$11:$H$18,6,0),VLOOKUP(CP3,الإستمارة!$K$11:$P$18,6,0)),"")</f>
        <v/>
      </c>
      <c r="CQ5" s="112" t="e">
        <f>IF(VLOOKUP(CP3,'إختيار المقررات'!$BN$5:$BR$54,5,0)="","",VLOOKUP(CP3,'إختيار المقررات'!$BN$5:$BR$54,5,0))</f>
        <v>#N/A</v>
      </c>
      <c r="CR5" s="111" t="str">
        <f>IFERROR(IF(OR(CR3=الإستمارة!$C$11,CR3=الإستمارة!$C$12,CR3=الإستمارة!$C$13,CR3=الإستمارة!$C$14,CR3=الإستمارة!$C$15,CR3=الإستمارة!$C$16,CR3=الإستمارة!$C$17,CR3=الإستمارة!$C$18),VLOOKUP(CR3,الإستمارة!$C$11:$H$18,6,0),VLOOKUP(CR3,الإستمارة!$K$11:$P$18,6,0)),"")</f>
        <v/>
      </c>
      <c r="CS5" s="112" t="e">
        <f>IF(VLOOKUP(CR3,'إختيار المقررات'!$BN$5:$BR$54,5,0)="","",VLOOKUP(CR3,'إختيار المقررات'!$BN$5:$BR$54,5,0))</f>
        <v>#N/A</v>
      </c>
      <c r="CT5" s="111" t="str">
        <f>IFERROR(IF(OR(CT3=الإستمارة!$C$11,CT3=الإستمارة!$C$12,CT3=الإستمارة!$C$13,CT3=الإستمارة!$C$14,CT3=الإستمارة!$C$15,CT3=الإستمارة!$C$16,CT3=الإستمارة!$C$17,CT3=الإستمارة!$C$18),VLOOKUP(CT3,الإستمارة!$C$11:$H$18,6,0),VLOOKUP(CT3,الإستمارة!$K$11:$P$18,6,0)),"")</f>
        <v/>
      </c>
      <c r="CU5" s="112" t="e">
        <f>IF(VLOOKUP(CT3,'إختيار المقررات'!$BN$5:$BR$54,5,0)="","",VLOOKUP(CT3,'إختيار المقررات'!$BN$5:$BR$54,5,0))</f>
        <v>#N/A</v>
      </c>
      <c r="CV5" s="111" t="str">
        <f>IFERROR(IF(OR(CV3=الإستمارة!$C$11,CV3=الإستمارة!$C$12,CV3=الإستمارة!$C$13,CV3=الإستمارة!$C$14,CV3=الإستمارة!$C$15,CV3=الإستمارة!$C$16,CV3=الإستمارة!$C$17,CV3=الإستمارة!$C$18),VLOOKUP(CV3,الإستمارة!$C$11:$H$18,6,0),VLOOKUP(CV3,الإستمارة!$K$11:$P$18,6,0)),"")</f>
        <v/>
      </c>
      <c r="CW5" s="112" t="e">
        <f>IF(VLOOKUP(CV3,'إختيار المقررات'!$BN$5:$BR$54,5,0)="","",VLOOKUP(CV3,'إختيار المقررات'!$BN$5:$BR$54,5,0))</f>
        <v>#N/A</v>
      </c>
      <c r="CX5" s="111" t="str">
        <f>IFERROR(IF(OR(CX3=الإستمارة!$C$11,CX3=الإستمارة!$C$12,CX3=الإستمارة!$C$13,CX3=الإستمارة!$C$14,CX3=الإستمارة!$C$15,CX3=الإستمارة!$C$16,CX3=الإستمارة!$C$17,CX3=الإستمارة!$C$18),VLOOKUP(CX3,الإستمارة!$C$11:$H$18,6,0),VLOOKUP(CX3,الإستمارة!$K$11:$P$18,6,0)),"")</f>
        <v/>
      </c>
      <c r="CY5" s="112" t="e">
        <f>IF(VLOOKUP(CX3,'إختيار المقررات'!$BN$5:$BR$54,5,0)="","",VLOOKUP(CX3,'إختيار المقررات'!$BN$5:$BR$54,5,0))</f>
        <v>#N/A</v>
      </c>
      <c r="CZ5" s="79" t="e">
        <f>'إختيار المقررات'!P5</f>
        <v>#N/A</v>
      </c>
      <c r="DA5" s="218" t="e">
        <f>'إختيار المقررات'!V5</f>
        <v>#N/A</v>
      </c>
      <c r="DB5" s="113" t="e">
        <f>'إختيار المقررات'!AB5</f>
        <v>#N/A</v>
      </c>
      <c r="DC5" s="79">
        <f>'إختيار المقررات'!D5</f>
        <v>0</v>
      </c>
      <c r="DD5" s="79" t="e">
        <f>'إختيار المقررات'!AH9</f>
        <v>#N/A</v>
      </c>
      <c r="DE5" s="79" t="e">
        <f>'إختيار المقررات'!AH7</f>
        <v>#N/A</v>
      </c>
      <c r="DF5" s="219">
        <f>'إختيار المقررات'!AH8</f>
        <v>0</v>
      </c>
      <c r="DG5" s="114" t="e">
        <f>'إختيار المقررات'!AH10</f>
        <v>#N/A</v>
      </c>
      <c r="DH5" s="79" t="str">
        <f>'إختيار المقررات'!AH11</f>
        <v>لا</v>
      </c>
      <c r="DI5" s="115" t="e">
        <f>'إختيار المقررات'!AH12</f>
        <v>#N/A</v>
      </c>
      <c r="DJ5" s="116" t="e">
        <f>'إختيار المقررات'!AH13</f>
        <v>#N/A</v>
      </c>
      <c r="DK5" s="117">
        <f>'إختيار المقررات'!AH14</f>
        <v>0</v>
      </c>
      <c r="DL5" s="118">
        <f>'إختيار المقررات'!AH15</f>
        <v>0</v>
      </c>
      <c r="DM5" s="118">
        <f>'إختيار المقررات'!AH16</f>
        <v>0</v>
      </c>
      <c r="DN5" s="118">
        <f>DK5+DL5+DM5</f>
        <v>0</v>
      </c>
      <c r="DO5" s="118" t="str">
        <f>'إدخال البيانات'!C4</f>
        <v/>
      </c>
      <c r="DP5" s="118">
        <f>'إدخال البيانات'!D4</f>
        <v>0</v>
      </c>
      <c r="DQ5" s="118">
        <f>'إدخال البيانات'!E4</f>
        <v>0</v>
      </c>
      <c r="DR5" s="118">
        <f>'إدخال البيانات'!F4</f>
        <v>0</v>
      </c>
      <c r="DS5" s="118" t="e">
        <f>'إختيار المقررات'!W11</f>
        <v>#N/A</v>
      </c>
    </row>
    <row r="6" spans="1:123" ht="15.75">
      <c r="AH6" s="111"/>
      <c r="AJ6" s="121"/>
      <c r="AL6" s="121"/>
      <c r="AN6" s="121"/>
      <c r="AP6" s="121"/>
      <c r="AR6" s="121"/>
      <c r="AS6" s="122"/>
      <c r="AT6" s="111"/>
      <c r="AU6" s="112"/>
      <c r="AV6" s="121"/>
      <c r="AW6" s="112"/>
      <c r="AX6" s="121"/>
      <c r="AY6" s="112"/>
      <c r="AZ6" s="121"/>
      <c r="BA6" s="112"/>
      <c r="BB6" s="121"/>
      <c r="BC6" s="123"/>
      <c r="BD6" s="111"/>
      <c r="BE6" s="112"/>
      <c r="BF6" s="121"/>
      <c r="BG6" s="112"/>
      <c r="BH6" s="121"/>
      <c r="BI6" s="112"/>
      <c r="BJ6" s="121"/>
      <c r="BK6" s="112"/>
      <c r="BL6" s="121"/>
      <c r="BN6" s="121"/>
      <c r="BO6" s="122"/>
      <c r="BP6" s="111"/>
      <c r="BR6" s="121"/>
      <c r="BT6" s="121"/>
      <c r="BV6" s="121"/>
      <c r="BX6" s="121"/>
      <c r="BY6" s="124"/>
      <c r="BZ6" s="125"/>
      <c r="CB6" s="121"/>
      <c r="CD6" s="121"/>
      <c r="CF6" s="121"/>
      <c r="CH6" s="121"/>
      <c r="CI6" s="122"/>
      <c r="CJ6" s="111"/>
      <c r="CL6" s="121"/>
      <c r="CN6" s="121"/>
      <c r="CP6" s="121"/>
      <c r="CR6" s="121"/>
      <c r="CS6" s="123"/>
      <c r="CT6" s="111"/>
      <c r="CV6" s="121"/>
      <c r="CX6" s="121"/>
      <c r="CZ6" s="121"/>
      <c r="DA6" s="124"/>
      <c r="DB6" s="126"/>
      <c r="DC6" s="121"/>
      <c r="DD6" s="121"/>
      <c r="DG6" s="121"/>
      <c r="DI6" s="121"/>
      <c r="DJ6" s="124"/>
    </row>
    <row r="9" spans="1:123">
      <c r="A9" s="88" t="s">
        <v>304</v>
      </c>
    </row>
  </sheetData>
  <sheetProtection password="DA5B" sheet="1" objects="1" scenarios="1"/>
  <mergeCells count="90">
    <mergeCell ref="BL2:BU2"/>
    <mergeCell ref="CD3:CE3"/>
    <mergeCell ref="CH3:CI3"/>
    <mergeCell ref="CL3:CM3"/>
    <mergeCell ref="BX3:BY3"/>
    <mergeCell ref="BZ3:CA3"/>
    <mergeCell ref="CF3:CG3"/>
    <mergeCell ref="BV2:CE2"/>
    <mergeCell ref="CB3:CC3"/>
    <mergeCell ref="CF2:CO2"/>
    <mergeCell ref="BR3:BS3"/>
    <mergeCell ref="CJ3:CK3"/>
    <mergeCell ref="BV3:BW3"/>
    <mergeCell ref="BL3:BM3"/>
    <mergeCell ref="A1:A2"/>
    <mergeCell ref="AV3:AW3"/>
    <mergeCell ref="AX3:AY3"/>
    <mergeCell ref="BD3:BE3"/>
    <mergeCell ref="BH3:BI3"/>
    <mergeCell ref="AP2:AY2"/>
    <mergeCell ref="BB2:BK2"/>
    <mergeCell ref="B1:B2"/>
    <mergeCell ref="AP1:BK1"/>
    <mergeCell ref="T2:AC2"/>
    <mergeCell ref="T1:AO1"/>
    <mergeCell ref="Z3:AA3"/>
    <mergeCell ref="AB3:AC3"/>
    <mergeCell ref="AD3:AE3"/>
    <mergeCell ref="AF3:AG3"/>
    <mergeCell ref="M1:M4"/>
    <mergeCell ref="N1:N4"/>
    <mergeCell ref="O1:O4"/>
    <mergeCell ref="AJ3:AK3"/>
    <mergeCell ref="AN3:AO3"/>
    <mergeCell ref="AH3:AI3"/>
    <mergeCell ref="T3:U3"/>
    <mergeCell ref="V3:W3"/>
    <mergeCell ref="X3:Y3"/>
    <mergeCell ref="P3:P4"/>
    <mergeCell ref="S1:S4"/>
    <mergeCell ref="P1:R2"/>
    <mergeCell ref="Q3:Q4"/>
    <mergeCell ref="AF2:AO2"/>
    <mergeCell ref="L1:L4"/>
    <mergeCell ref="DO3:DO4"/>
    <mergeCell ref="DP3:DP4"/>
    <mergeCell ref="CF1:CY1"/>
    <mergeCell ref="BL1:CE1"/>
    <mergeCell ref="CP2:CY2"/>
    <mergeCell ref="BJ3:BK3"/>
    <mergeCell ref="AL3:AM3"/>
    <mergeCell ref="R3:R4"/>
    <mergeCell ref="BN3:BO3"/>
    <mergeCell ref="BP3:BQ3"/>
    <mergeCell ref="DK1:DM2"/>
    <mergeCell ref="DL3:DL4"/>
    <mergeCell ref="DC1:DC2"/>
    <mergeCell ref="DI3:DI4"/>
    <mergeCell ref="AR3:AS3"/>
    <mergeCell ref="AT3:AU3"/>
    <mergeCell ref="DJ3:DJ4"/>
    <mergeCell ref="DB3:DB4"/>
    <mergeCell ref="DG3:DG4"/>
    <mergeCell ref="CT3:CU3"/>
    <mergeCell ref="CV3:CW3"/>
    <mergeCell ref="CN3:CO3"/>
    <mergeCell ref="CX3:CY3"/>
    <mergeCell ref="DH3:DH4"/>
    <mergeCell ref="DD3:DD4"/>
    <mergeCell ref="DC3:DC4"/>
    <mergeCell ref="DE3:DE4"/>
    <mergeCell ref="AZ3:BA3"/>
    <mergeCell ref="BT3:BU3"/>
    <mergeCell ref="BF3:BG3"/>
    <mergeCell ref="DS3:DS4"/>
    <mergeCell ref="DQ3:DQ4"/>
    <mergeCell ref="DR3:DR4"/>
    <mergeCell ref="G3:G4"/>
    <mergeCell ref="DN3:DN4"/>
    <mergeCell ref="BB3:BC3"/>
    <mergeCell ref="K1:K4"/>
    <mergeCell ref="DM3:DM4"/>
    <mergeCell ref="DK3:DK4"/>
    <mergeCell ref="CZ1:DB2"/>
    <mergeCell ref="DE1:DJ2"/>
    <mergeCell ref="CP3:CQ3"/>
    <mergeCell ref="CR3:CS3"/>
    <mergeCell ref="DA3:DA4"/>
    <mergeCell ref="CZ3:CZ4"/>
    <mergeCell ref="AP3:AQ3"/>
  </mergeCells>
  <hyperlinks>
    <hyperlink ref="B1:B2" r:id="rId1" location="'السجل العام'!A1" display="سجل المسجلين دراسات دوليه ودبلوماسيه.xlsm - 'السجل العام'!A1"/>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sheetPr codeName="ورقة5"/>
  <dimension ref="A1:U4990"/>
  <sheetViews>
    <sheetView rightToLeft="1" workbookViewId="0">
      <selection sqref="A1:XFD1048576"/>
    </sheetView>
  </sheetViews>
  <sheetFormatPr defaultColWidth="9" defaultRowHeight="14.25"/>
  <cols>
    <col min="1" max="1" width="11.125" style="222" bestFit="1" customWidth="1"/>
    <col min="2" max="2" width="20.75" style="222" bestFit="1" customWidth="1"/>
    <col min="3" max="3" width="12.125" style="222" bestFit="1" customWidth="1"/>
    <col min="4" max="4" width="19" style="222" bestFit="1" customWidth="1"/>
    <col min="5" max="5" width="9" style="222" bestFit="1" customWidth="1"/>
    <col min="6" max="6" width="11.375" style="222" bestFit="1" customWidth="1"/>
    <col min="7" max="7" width="17.625" style="222" bestFit="1" customWidth="1"/>
    <col min="8" max="8" width="12.375" style="222" bestFit="1" customWidth="1"/>
    <col min="9" max="9" width="8.375" style="222" bestFit="1" customWidth="1"/>
    <col min="10" max="10" width="17.25" style="222" bestFit="1" customWidth="1"/>
    <col min="11" max="11" width="12.375" style="222" bestFit="1" customWidth="1"/>
    <col min="12" max="12" width="14.5" style="222" bestFit="1" customWidth="1"/>
    <col min="13" max="13" width="10.25" style="222" bestFit="1" customWidth="1"/>
    <col min="14" max="14" width="30.125" style="222" bestFit="1" customWidth="1"/>
    <col min="15" max="15" width="26.75" style="222" bestFit="1" customWidth="1"/>
    <col min="16" max="16" width="12.875" style="222" bestFit="1" customWidth="1"/>
    <col min="17" max="17" width="12" style="222" bestFit="1" customWidth="1"/>
    <col min="18" max="18" width="15" style="222" bestFit="1" customWidth="1"/>
    <col min="19" max="19" width="13.625" style="222" bestFit="1" customWidth="1"/>
    <col min="20" max="20" width="9.875" style="222" bestFit="1" customWidth="1"/>
    <col min="21" max="21" width="9" style="222"/>
    <col min="22" max="22" width="27.25" style="222" bestFit="1" customWidth="1"/>
    <col min="23" max="16384" width="9" style="222"/>
  </cols>
  <sheetData>
    <row r="1" spans="1:21">
      <c r="A1" s="222" t="s">
        <v>163</v>
      </c>
      <c r="B1" s="222" t="s">
        <v>43</v>
      </c>
      <c r="C1" s="222" t="s">
        <v>44</v>
      </c>
      <c r="D1" s="222" t="s">
        <v>55</v>
      </c>
      <c r="E1" s="222" t="s">
        <v>11</v>
      </c>
      <c r="F1" s="222" t="s">
        <v>56</v>
      </c>
      <c r="G1" s="222" t="s">
        <v>6</v>
      </c>
      <c r="H1" s="222" t="s">
        <v>10</v>
      </c>
      <c r="I1" s="222" t="s">
        <v>9</v>
      </c>
      <c r="J1" s="222" t="s">
        <v>12</v>
      </c>
      <c r="K1" s="222" t="s">
        <v>59</v>
      </c>
      <c r="L1" s="222" t="s">
        <v>60</v>
      </c>
      <c r="M1" s="222" t="s">
        <v>64</v>
      </c>
      <c r="N1" s="222" t="s">
        <v>3774</v>
      </c>
      <c r="O1" s="222" t="s">
        <v>3775</v>
      </c>
      <c r="P1" s="222" t="s">
        <v>48</v>
      </c>
      <c r="Q1" s="222" t="s">
        <v>172</v>
      </c>
      <c r="R1" s="222" t="s">
        <v>467</v>
      </c>
      <c r="S1" s="222" t="s">
        <v>473</v>
      </c>
      <c r="T1" s="222" t="s">
        <v>66</v>
      </c>
      <c r="U1" s="222" t="s">
        <v>48</v>
      </c>
    </row>
    <row r="2" spans="1:21" ht="17.25" customHeight="1">
      <c r="A2" s="222">
        <v>415040</v>
      </c>
      <c r="B2" s="222" t="s">
        <v>3038</v>
      </c>
      <c r="C2" s="222" t="s">
        <v>73</v>
      </c>
      <c r="D2" s="222" t="s">
        <v>247</v>
      </c>
      <c r="E2" s="222" t="s">
        <v>160</v>
      </c>
      <c r="F2" s="222">
        <v>33349</v>
      </c>
      <c r="G2" s="222" t="s">
        <v>321</v>
      </c>
      <c r="H2" s="222" t="s">
        <v>343</v>
      </c>
      <c r="I2" s="222" t="s">
        <v>470</v>
      </c>
      <c r="M2" s="222" t="s">
        <v>320</v>
      </c>
      <c r="N2" s="222">
        <v>514</v>
      </c>
      <c r="O2" s="222">
        <v>43843.552268518521</v>
      </c>
      <c r="P2" s="222">
        <v>900</v>
      </c>
      <c r="Q2" s="222">
        <v>900</v>
      </c>
    </row>
    <row r="3" spans="1:21" ht="17.25" customHeight="1">
      <c r="A3" s="222">
        <v>420179</v>
      </c>
      <c r="B3" s="222" t="s">
        <v>2780</v>
      </c>
      <c r="C3" s="222" t="s">
        <v>1173</v>
      </c>
      <c r="D3" s="222" t="s">
        <v>522</v>
      </c>
      <c r="E3" s="222" t="s">
        <v>160</v>
      </c>
      <c r="F3" s="222">
        <v>34820</v>
      </c>
      <c r="G3" s="222" t="s">
        <v>311</v>
      </c>
      <c r="H3" s="222" t="s">
        <v>343</v>
      </c>
      <c r="I3" s="222" t="s">
        <v>470</v>
      </c>
      <c r="M3" s="222" t="s">
        <v>311</v>
      </c>
      <c r="N3" s="222">
        <v>518</v>
      </c>
      <c r="O3" s="222">
        <v>43843.560682870368</v>
      </c>
      <c r="P3" s="222">
        <v>900</v>
      </c>
      <c r="Q3" s="222">
        <v>900</v>
      </c>
    </row>
    <row r="4" spans="1:21" ht="17.25" customHeight="1">
      <c r="A4" s="222">
        <v>418929</v>
      </c>
      <c r="B4" s="222" t="s">
        <v>2811</v>
      </c>
      <c r="C4" s="222" t="s">
        <v>71</v>
      </c>
      <c r="D4" s="222" t="s">
        <v>226</v>
      </c>
      <c r="E4" s="222" t="s">
        <v>160</v>
      </c>
      <c r="F4" s="222">
        <v>24079</v>
      </c>
      <c r="G4" s="222" t="s">
        <v>330</v>
      </c>
      <c r="H4" s="222" t="s">
        <v>343</v>
      </c>
      <c r="I4" s="222" t="s">
        <v>470</v>
      </c>
      <c r="M4" s="222" t="s">
        <v>330</v>
      </c>
      <c r="Q4" s="222">
        <v>900</v>
      </c>
    </row>
    <row r="5" spans="1:21" ht="17.25" customHeight="1">
      <c r="A5" s="222">
        <v>415824</v>
      </c>
      <c r="B5" s="222" t="s">
        <v>2747</v>
      </c>
      <c r="C5" s="222" t="s">
        <v>89</v>
      </c>
      <c r="D5" s="222" t="s">
        <v>2748</v>
      </c>
      <c r="E5" s="222" t="s">
        <v>160</v>
      </c>
      <c r="F5" s="222">
        <v>24477</v>
      </c>
      <c r="G5" s="222" t="s">
        <v>311</v>
      </c>
      <c r="H5" s="222" t="s">
        <v>343</v>
      </c>
      <c r="I5" s="222" t="s">
        <v>470</v>
      </c>
      <c r="M5" s="222" t="s">
        <v>325</v>
      </c>
      <c r="Q5" s="222">
        <v>900</v>
      </c>
    </row>
    <row r="6" spans="1:21" ht="17.25" customHeight="1">
      <c r="A6" s="222">
        <v>415872</v>
      </c>
      <c r="B6" s="222" t="s">
        <v>3033</v>
      </c>
      <c r="C6" s="222" t="s">
        <v>635</v>
      </c>
      <c r="D6" s="222" t="s">
        <v>149</v>
      </c>
      <c r="E6" s="222" t="s">
        <v>160</v>
      </c>
      <c r="F6" s="222">
        <v>26012</v>
      </c>
      <c r="G6" s="222" t="s">
        <v>311</v>
      </c>
      <c r="H6" s="222" t="s">
        <v>343</v>
      </c>
      <c r="I6" s="222" t="s">
        <v>470</v>
      </c>
      <c r="M6" s="222" t="s">
        <v>311</v>
      </c>
      <c r="Q6" s="222">
        <v>900</v>
      </c>
    </row>
    <row r="7" spans="1:21" ht="17.25" customHeight="1">
      <c r="A7" s="222">
        <v>414746</v>
      </c>
      <c r="B7" s="222" t="s">
        <v>3039</v>
      </c>
      <c r="C7" s="222" t="s">
        <v>789</v>
      </c>
      <c r="D7" s="222" t="s">
        <v>926</v>
      </c>
      <c r="E7" s="222" t="s">
        <v>160</v>
      </c>
      <c r="F7" s="222">
        <v>26916</v>
      </c>
      <c r="G7" s="222" t="s">
        <v>3483</v>
      </c>
      <c r="H7" s="222" t="s">
        <v>343</v>
      </c>
      <c r="I7" s="222" t="s">
        <v>470</v>
      </c>
      <c r="M7" s="222" t="s">
        <v>327</v>
      </c>
      <c r="Q7" s="222">
        <v>900</v>
      </c>
    </row>
    <row r="8" spans="1:21" ht="17.25" customHeight="1">
      <c r="A8" s="222">
        <v>412209</v>
      </c>
      <c r="B8" s="222" t="s">
        <v>3042</v>
      </c>
      <c r="C8" s="222" t="s">
        <v>641</v>
      </c>
      <c r="D8" s="222" t="s">
        <v>674</v>
      </c>
      <c r="E8" s="222" t="s">
        <v>160</v>
      </c>
      <c r="F8" s="222">
        <v>27451</v>
      </c>
      <c r="G8" s="222" t="s">
        <v>311</v>
      </c>
      <c r="H8" s="222" t="s">
        <v>343</v>
      </c>
      <c r="I8" s="222" t="s">
        <v>470</v>
      </c>
      <c r="M8" s="222" t="s">
        <v>311</v>
      </c>
      <c r="Q8" s="222">
        <v>900</v>
      </c>
    </row>
    <row r="9" spans="1:21" ht="17.25" customHeight="1">
      <c r="A9" s="222">
        <v>412111</v>
      </c>
      <c r="B9" s="222" t="s">
        <v>2699</v>
      </c>
      <c r="C9" s="222" t="s">
        <v>91</v>
      </c>
      <c r="D9" s="222" t="s">
        <v>2700</v>
      </c>
      <c r="E9" s="222" t="s">
        <v>160</v>
      </c>
      <c r="F9" s="222">
        <v>27603</v>
      </c>
      <c r="G9" s="222" t="s">
        <v>316</v>
      </c>
      <c r="H9" s="222" t="s">
        <v>343</v>
      </c>
      <c r="I9" s="222" t="s">
        <v>470</v>
      </c>
      <c r="M9" s="222" t="s">
        <v>324</v>
      </c>
      <c r="Q9" s="222">
        <v>900</v>
      </c>
    </row>
    <row r="10" spans="1:21" ht="17.25" customHeight="1">
      <c r="A10" s="222">
        <v>412881</v>
      </c>
      <c r="B10" s="222" t="s">
        <v>2891</v>
      </c>
      <c r="C10" s="222" t="s">
        <v>446</v>
      </c>
      <c r="D10" s="222" t="s">
        <v>280</v>
      </c>
      <c r="E10" s="222" t="s">
        <v>161</v>
      </c>
      <c r="F10" s="222">
        <v>28128</v>
      </c>
      <c r="G10" s="222" t="s">
        <v>312</v>
      </c>
      <c r="H10" s="222" t="s">
        <v>343</v>
      </c>
      <c r="I10" s="222" t="s">
        <v>470</v>
      </c>
      <c r="M10" s="222" t="s">
        <v>312</v>
      </c>
      <c r="Q10" s="222">
        <v>900</v>
      </c>
    </row>
    <row r="11" spans="1:21" ht="17.25" customHeight="1">
      <c r="A11" s="222">
        <v>424875</v>
      </c>
      <c r="B11" s="222" t="s">
        <v>3002</v>
      </c>
      <c r="C11" s="222" t="s">
        <v>1016</v>
      </c>
      <c r="D11" s="222" t="s">
        <v>661</v>
      </c>
      <c r="E11" s="222" t="s">
        <v>161</v>
      </c>
      <c r="F11" s="222">
        <v>28176</v>
      </c>
      <c r="G11" s="222" t="s">
        <v>311</v>
      </c>
      <c r="H11" s="222" t="s">
        <v>343</v>
      </c>
      <c r="I11" s="222" t="s">
        <v>470</v>
      </c>
      <c r="M11" s="222" t="s">
        <v>311</v>
      </c>
      <c r="Q11" s="222">
        <v>900</v>
      </c>
    </row>
    <row r="12" spans="1:21" ht="17.25" customHeight="1">
      <c r="A12" s="222">
        <v>416337</v>
      </c>
      <c r="B12" s="222" t="s">
        <v>2937</v>
      </c>
      <c r="C12" s="222" t="s">
        <v>74</v>
      </c>
      <c r="D12" s="222" t="s">
        <v>834</v>
      </c>
      <c r="E12" s="222" t="s">
        <v>161</v>
      </c>
      <c r="F12" s="222">
        <v>28796</v>
      </c>
      <c r="G12" s="222" t="s">
        <v>3738</v>
      </c>
      <c r="H12" s="222" t="s">
        <v>343</v>
      </c>
      <c r="I12" s="222" t="s">
        <v>470</v>
      </c>
      <c r="M12" s="222" t="s">
        <v>316</v>
      </c>
      <c r="Q12" s="222">
        <v>900</v>
      </c>
    </row>
    <row r="13" spans="1:21" ht="17.25" customHeight="1">
      <c r="A13" s="222">
        <v>401118</v>
      </c>
      <c r="B13" s="222" t="s">
        <v>3054</v>
      </c>
      <c r="C13" s="222" t="s">
        <v>3055</v>
      </c>
      <c r="D13" s="222" t="s">
        <v>757</v>
      </c>
      <c r="E13" s="222" t="s">
        <v>160</v>
      </c>
      <c r="F13" s="222">
        <v>29048</v>
      </c>
      <c r="G13" s="222" t="s">
        <v>311</v>
      </c>
      <c r="H13" s="222" t="s">
        <v>343</v>
      </c>
      <c r="I13" s="222" t="s">
        <v>470</v>
      </c>
      <c r="M13" s="222" t="s">
        <v>311</v>
      </c>
      <c r="Q13" s="222">
        <v>900</v>
      </c>
    </row>
    <row r="14" spans="1:21" ht="17.25" customHeight="1">
      <c r="A14" s="222">
        <v>415197</v>
      </c>
      <c r="B14" s="222" t="s">
        <v>2851</v>
      </c>
      <c r="C14" s="222" t="s">
        <v>89</v>
      </c>
      <c r="D14" s="222" t="s">
        <v>576</v>
      </c>
      <c r="E14" s="222" t="s">
        <v>161</v>
      </c>
      <c r="F14" s="222">
        <v>29174</v>
      </c>
      <c r="G14" s="222" t="s">
        <v>311</v>
      </c>
      <c r="H14" s="222" t="s">
        <v>343</v>
      </c>
      <c r="I14" s="222" t="s">
        <v>470</v>
      </c>
      <c r="M14" s="222" t="s">
        <v>325</v>
      </c>
      <c r="Q14" s="222">
        <v>900</v>
      </c>
    </row>
    <row r="15" spans="1:21" ht="17.25" customHeight="1">
      <c r="A15" s="222">
        <v>424750</v>
      </c>
      <c r="B15" s="222" t="s">
        <v>3096</v>
      </c>
      <c r="C15" s="222" t="s">
        <v>127</v>
      </c>
      <c r="D15" s="222" t="s">
        <v>690</v>
      </c>
      <c r="E15" s="222" t="s">
        <v>161</v>
      </c>
      <c r="F15" s="222">
        <v>29330</v>
      </c>
      <c r="G15" s="222" t="s">
        <v>311</v>
      </c>
      <c r="H15" s="222" t="s">
        <v>343</v>
      </c>
      <c r="I15" s="222" t="s">
        <v>470</v>
      </c>
      <c r="M15" s="222" t="s">
        <v>330</v>
      </c>
      <c r="Q15" s="222">
        <v>900</v>
      </c>
    </row>
    <row r="16" spans="1:21" ht="17.25" customHeight="1">
      <c r="A16" s="222">
        <v>410656</v>
      </c>
      <c r="B16" s="222" t="s">
        <v>2685</v>
      </c>
      <c r="C16" s="222" t="s">
        <v>73</v>
      </c>
      <c r="D16" s="222" t="s">
        <v>2686</v>
      </c>
      <c r="E16" s="222" t="s">
        <v>160</v>
      </c>
      <c r="F16" s="222">
        <v>29342</v>
      </c>
      <c r="G16" s="222" t="s">
        <v>3542</v>
      </c>
      <c r="H16" s="222" t="s">
        <v>343</v>
      </c>
      <c r="I16" s="222" t="s">
        <v>470</v>
      </c>
      <c r="M16" s="222" t="s">
        <v>314</v>
      </c>
      <c r="Q16" s="222">
        <v>900</v>
      </c>
    </row>
    <row r="17" spans="1:17" ht="17.25" customHeight="1">
      <c r="A17" s="222">
        <v>413697</v>
      </c>
      <c r="B17" s="222" t="s">
        <v>2889</v>
      </c>
      <c r="C17" s="222" t="s">
        <v>127</v>
      </c>
      <c r="D17" s="222" t="s">
        <v>2890</v>
      </c>
      <c r="E17" s="222" t="s">
        <v>160</v>
      </c>
      <c r="F17" s="222">
        <v>29489</v>
      </c>
      <c r="G17" s="222" t="s">
        <v>330</v>
      </c>
      <c r="H17" s="222" t="s">
        <v>343</v>
      </c>
      <c r="I17" s="222" t="s">
        <v>470</v>
      </c>
      <c r="M17" s="222" t="s">
        <v>330</v>
      </c>
      <c r="Q17" s="222">
        <v>900</v>
      </c>
    </row>
    <row r="18" spans="1:17" ht="17.25" customHeight="1">
      <c r="A18" s="222">
        <v>411209</v>
      </c>
      <c r="B18" s="222" t="s">
        <v>2807</v>
      </c>
      <c r="C18" s="222" t="s">
        <v>896</v>
      </c>
      <c r="D18" s="222" t="s">
        <v>661</v>
      </c>
      <c r="E18" s="222" t="s">
        <v>161</v>
      </c>
      <c r="F18" s="222">
        <v>29587</v>
      </c>
      <c r="G18" s="222" t="s">
        <v>328</v>
      </c>
      <c r="H18" s="222" t="s">
        <v>343</v>
      </c>
      <c r="I18" s="222" t="s">
        <v>470</v>
      </c>
      <c r="M18" s="222" t="s">
        <v>330</v>
      </c>
      <c r="Q18" s="222">
        <v>900</v>
      </c>
    </row>
    <row r="19" spans="1:17" ht="17.25" customHeight="1">
      <c r="A19" s="222">
        <v>417338</v>
      </c>
      <c r="B19" s="222" t="s">
        <v>2815</v>
      </c>
      <c r="C19" s="222" t="s">
        <v>71</v>
      </c>
      <c r="D19" s="222" t="s">
        <v>272</v>
      </c>
      <c r="E19" s="222" t="s">
        <v>160</v>
      </c>
      <c r="F19" s="222">
        <v>29603</v>
      </c>
      <c r="G19" s="222" t="s">
        <v>3545</v>
      </c>
      <c r="H19" s="222" t="s">
        <v>343</v>
      </c>
      <c r="I19" s="222" t="s">
        <v>470</v>
      </c>
      <c r="M19" s="222" t="s">
        <v>331</v>
      </c>
      <c r="Q19" s="222">
        <v>900</v>
      </c>
    </row>
    <row r="20" spans="1:17" ht="17.25" customHeight="1">
      <c r="A20" s="222">
        <v>418016</v>
      </c>
      <c r="B20" s="222" t="s">
        <v>2724</v>
      </c>
      <c r="C20" s="222" t="s">
        <v>622</v>
      </c>
      <c r="D20" s="222" t="s">
        <v>250</v>
      </c>
      <c r="E20" s="222" t="s">
        <v>160</v>
      </c>
      <c r="F20" s="222">
        <v>29724</v>
      </c>
      <c r="G20" s="222" t="s">
        <v>3469</v>
      </c>
      <c r="H20" s="222" t="s">
        <v>343</v>
      </c>
      <c r="I20" s="222" t="s">
        <v>470</v>
      </c>
      <c r="M20" s="222" t="s">
        <v>320</v>
      </c>
      <c r="Q20" s="222">
        <v>900</v>
      </c>
    </row>
    <row r="21" spans="1:17" ht="17.25" customHeight="1">
      <c r="A21" s="222">
        <v>412107</v>
      </c>
      <c r="B21" s="222" t="s">
        <v>3043</v>
      </c>
      <c r="C21" s="222" t="s">
        <v>75</v>
      </c>
      <c r="D21" s="222" t="s">
        <v>3044</v>
      </c>
      <c r="E21" s="222" t="s">
        <v>160</v>
      </c>
      <c r="F21" s="222">
        <v>29841</v>
      </c>
      <c r="G21" s="222" t="s">
        <v>311</v>
      </c>
      <c r="H21" s="222" t="s">
        <v>343</v>
      </c>
      <c r="I21" s="222" t="s">
        <v>470</v>
      </c>
      <c r="M21" s="222" t="s">
        <v>330</v>
      </c>
      <c r="Q21" s="222">
        <v>900</v>
      </c>
    </row>
    <row r="22" spans="1:17" ht="17.25" customHeight="1">
      <c r="A22" s="222">
        <v>424948</v>
      </c>
      <c r="B22" s="222" t="s">
        <v>3000</v>
      </c>
      <c r="C22" s="222" t="s">
        <v>71</v>
      </c>
      <c r="D22" s="222" t="s">
        <v>864</v>
      </c>
      <c r="E22" s="222" t="s">
        <v>161</v>
      </c>
      <c r="F22" s="222">
        <v>30175</v>
      </c>
      <c r="G22" s="222" t="s">
        <v>311</v>
      </c>
      <c r="H22" s="222" t="s">
        <v>344</v>
      </c>
      <c r="I22" s="222" t="s">
        <v>470</v>
      </c>
      <c r="M22" s="222" t="s">
        <v>297</v>
      </c>
      <c r="Q22" s="222">
        <v>900</v>
      </c>
    </row>
    <row r="23" spans="1:17" ht="17.25" customHeight="1">
      <c r="A23" s="222">
        <v>417096</v>
      </c>
      <c r="B23" s="222" t="s">
        <v>2816</v>
      </c>
      <c r="C23" s="222" t="s">
        <v>71</v>
      </c>
      <c r="D23" s="222" t="s">
        <v>272</v>
      </c>
      <c r="E23" s="222" t="s">
        <v>161</v>
      </c>
      <c r="F23" s="222">
        <v>30317</v>
      </c>
      <c r="G23" s="222" t="s">
        <v>311</v>
      </c>
      <c r="H23" s="222" t="s">
        <v>343</v>
      </c>
      <c r="I23" s="222" t="s">
        <v>470</v>
      </c>
      <c r="M23" s="222" t="s">
        <v>320</v>
      </c>
      <c r="Q23" s="222">
        <v>900</v>
      </c>
    </row>
    <row r="24" spans="1:17" ht="17.25" customHeight="1">
      <c r="A24" s="222">
        <v>408185</v>
      </c>
      <c r="B24" s="222" t="s">
        <v>2794</v>
      </c>
      <c r="C24" s="222" t="s">
        <v>660</v>
      </c>
      <c r="D24" s="222" t="s">
        <v>220</v>
      </c>
      <c r="E24" s="222" t="s">
        <v>160</v>
      </c>
      <c r="F24" s="222">
        <v>30420</v>
      </c>
      <c r="G24" s="222" t="s">
        <v>332</v>
      </c>
      <c r="H24" s="222" t="s">
        <v>343</v>
      </c>
      <c r="I24" s="222" t="s">
        <v>470</v>
      </c>
      <c r="M24" s="222" t="s">
        <v>331</v>
      </c>
      <c r="Q24" s="222">
        <v>900</v>
      </c>
    </row>
    <row r="25" spans="1:17" ht="17.25" customHeight="1">
      <c r="A25" s="222">
        <v>412871</v>
      </c>
      <c r="B25" s="222" t="s">
        <v>2726</v>
      </c>
      <c r="C25" s="222" t="s">
        <v>992</v>
      </c>
      <c r="D25" s="222" t="s">
        <v>811</v>
      </c>
      <c r="E25" s="222" t="s">
        <v>161</v>
      </c>
      <c r="F25" s="222">
        <v>30503</v>
      </c>
      <c r="G25" s="222" t="s">
        <v>464</v>
      </c>
      <c r="H25" s="222" t="s">
        <v>343</v>
      </c>
      <c r="I25" s="222" t="s">
        <v>470</v>
      </c>
      <c r="M25" s="222" t="s">
        <v>311</v>
      </c>
      <c r="Q25" s="222">
        <v>900</v>
      </c>
    </row>
    <row r="26" spans="1:17" ht="17.25" customHeight="1">
      <c r="A26" s="222">
        <v>407211</v>
      </c>
      <c r="B26" s="222" t="s">
        <v>2715</v>
      </c>
      <c r="C26" s="222" t="s">
        <v>439</v>
      </c>
      <c r="D26" s="222" t="s">
        <v>2716</v>
      </c>
      <c r="E26" s="222" t="s">
        <v>160</v>
      </c>
      <c r="F26" s="222">
        <v>30532</v>
      </c>
      <c r="G26" s="222" t="s">
        <v>311</v>
      </c>
      <c r="H26" s="222" t="s">
        <v>343</v>
      </c>
      <c r="I26" s="222" t="s">
        <v>470</v>
      </c>
      <c r="M26" s="222" t="s">
        <v>311</v>
      </c>
      <c r="Q26" s="222">
        <v>900</v>
      </c>
    </row>
    <row r="27" spans="1:17" ht="17.25" customHeight="1">
      <c r="A27" s="222">
        <v>416990</v>
      </c>
      <c r="B27" s="222" t="s">
        <v>3032</v>
      </c>
      <c r="C27" s="222" t="s">
        <v>630</v>
      </c>
      <c r="D27" s="222" t="s">
        <v>272</v>
      </c>
      <c r="E27" s="222" t="s">
        <v>160</v>
      </c>
      <c r="F27" s="222">
        <v>30558</v>
      </c>
      <c r="G27" s="222" t="s">
        <v>311</v>
      </c>
      <c r="H27" s="222" t="s">
        <v>343</v>
      </c>
      <c r="I27" s="222" t="s">
        <v>470</v>
      </c>
      <c r="M27" s="222" t="s">
        <v>311</v>
      </c>
      <c r="Q27" s="222">
        <v>900</v>
      </c>
    </row>
    <row r="28" spans="1:17" ht="17.25" customHeight="1">
      <c r="A28" s="222">
        <v>423624</v>
      </c>
      <c r="B28" s="222" t="s">
        <v>538</v>
      </c>
      <c r="C28" s="222" t="s">
        <v>539</v>
      </c>
      <c r="D28" s="222" t="s">
        <v>540</v>
      </c>
      <c r="E28" s="222" t="s">
        <v>160</v>
      </c>
      <c r="F28" s="222">
        <v>30631</v>
      </c>
      <c r="G28" s="222" t="s">
        <v>311</v>
      </c>
      <c r="H28" s="222" t="s">
        <v>343</v>
      </c>
      <c r="I28" s="222" t="s">
        <v>470</v>
      </c>
      <c r="M28" s="222" t="s">
        <v>311</v>
      </c>
      <c r="Q28" s="222">
        <v>900</v>
      </c>
    </row>
    <row r="29" spans="1:17" ht="17.25" customHeight="1">
      <c r="A29" s="222">
        <v>424874</v>
      </c>
      <c r="B29" s="222" t="s">
        <v>563</v>
      </c>
      <c r="C29" s="222" t="s">
        <v>564</v>
      </c>
      <c r="D29" s="222" t="s">
        <v>565</v>
      </c>
      <c r="E29" s="222" t="s">
        <v>161</v>
      </c>
      <c r="F29" s="222">
        <v>30652</v>
      </c>
      <c r="G29" s="222" t="s">
        <v>3471</v>
      </c>
      <c r="H29" s="222" t="s">
        <v>343</v>
      </c>
      <c r="I29" s="222" t="s">
        <v>470</v>
      </c>
      <c r="M29" s="222" t="s">
        <v>331</v>
      </c>
      <c r="Q29" s="222">
        <v>900</v>
      </c>
    </row>
    <row r="30" spans="1:17" ht="17.25" customHeight="1">
      <c r="A30" s="222">
        <v>409693</v>
      </c>
      <c r="B30" s="222" t="s">
        <v>2946</v>
      </c>
      <c r="C30" s="222" t="s">
        <v>2947</v>
      </c>
      <c r="D30" s="222" t="s">
        <v>2948</v>
      </c>
      <c r="E30" s="222" t="s">
        <v>161</v>
      </c>
      <c r="F30" s="222">
        <v>30655</v>
      </c>
      <c r="G30" s="222" t="s">
        <v>311</v>
      </c>
      <c r="H30" s="222" t="s">
        <v>343</v>
      </c>
      <c r="I30" s="222" t="s">
        <v>470</v>
      </c>
      <c r="M30" s="222" t="s">
        <v>311</v>
      </c>
      <c r="Q30" s="222">
        <v>900</v>
      </c>
    </row>
    <row r="31" spans="1:17" ht="17.25" customHeight="1">
      <c r="A31" s="222">
        <v>419562</v>
      </c>
      <c r="B31" s="222" t="s">
        <v>2705</v>
      </c>
      <c r="C31" s="222" t="s">
        <v>621</v>
      </c>
      <c r="D31" s="222" t="s">
        <v>254</v>
      </c>
      <c r="E31" s="222" t="s">
        <v>161</v>
      </c>
      <c r="F31" s="222">
        <v>30682</v>
      </c>
      <c r="H31" s="222" t="s">
        <v>343</v>
      </c>
      <c r="I31" s="222" t="s">
        <v>470</v>
      </c>
      <c r="M31" s="222" t="s">
        <v>311</v>
      </c>
      <c r="Q31" s="222">
        <v>900</v>
      </c>
    </row>
    <row r="32" spans="1:17" ht="17.25" customHeight="1">
      <c r="A32" s="222">
        <v>411146</v>
      </c>
      <c r="B32" s="222" t="s">
        <v>3045</v>
      </c>
      <c r="C32" s="222" t="s">
        <v>513</v>
      </c>
      <c r="D32" s="222" t="s">
        <v>550</v>
      </c>
      <c r="E32" s="222" t="s">
        <v>160</v>
      </c>
      <c r="F32" s="222">
        <v>30685</v>
      </c>
      <c r="G32" s="222" t="s">
        <v>311</v>
      </c>
      <c r="H32" s="222" t="s">
        <v>343</v>
      </c>
      <c r="I32" s="222" t="s">
        <v>470</v>
      </c>
      <c r="M32" s="222" t="s">
        <v>311</v>
      </c>
      <c r="Q32" s="222">
        <v>900</v>
      </c>
    </row>
    <row r="33" spans="1:17" ht="17.25" customHeight="1">
      <c r="A33" s="222">
        <v>417567</v>
      </c>
      <c r="B33" s="222" t="s">
        <v>2814</v>
      </c>
      <c r="C33" s="222" t="s">
        <v>75</v>
      </c>
      <c r="D33" s="222" t="s">
        <v>806</v>
      </c>
      <c r="E33" s="222" t="s">
        <v>160</v>
      </c>
      <c r="F33" s="222">
        <v>30810</v>
      </c>
      <c r="G33" s="222" t="s">
        <v>311</v>
      </c>
      <c r="H33" s="222" t="s">
        <v>343</v>
      </c>
      <c r="I33" s="222" t="s">
        <v>470</v>
      </c>
      <c r="M33" s="222" t="s">
        <v>337</v>
      </c>
      <c r="Q33" s="222">
        <v>900</v>
      </c>
    </row>
    <row r="34" spans="1:17" ht="17.25" customHeight="1">
      <c r="A34" s="222">
        <v>408477</v>
      </c>
      <c r="B34" s="222" t="s">
        <v>2826</v>
      </c>
      <c r="C34" s="222" t="s">
        <v>622</v>
      </c>
      <c r="D34" s="222" t="s">
        <v>2827</v>
      </c>
      <c r="E34" s="222" t="s">
        <v>160</v>
      </c>
      <c r="F34" s="222">
        <v>30840</v>
      </c>
      <c r="G34" s="222" t="s">
        <v>311</v>
      </c>
      <c r="H34" s="222" t="s">
        <v>344</v>
      </c>
      <c r="I34" s="222" t="s">
        <v>470</v>
      </c>
      <c r="M34" s="222" t="s">
        <v>297</v>
      </c>
      <c r="Q34" s="222">
        <v>900</v>
      </c>
    </row>
    <row r="35" spans="1:17" ht="17.25" customHeight="1">
      <c r="A35" s="222">
        <v>413633</v>
      </c>
      <c r="B35" s="222" t="s">
        <v>2671</v>
      </c>
      <c r="C35" s="222" t="s">
        <v>748</v>
      </c>
      <c r="D35" s="222" t="s">
        <v>2672</v>
      </c>
      <c r="E35" s="222" t="s">
        <v>160</v>
      </c>
      <c r="F35" s="222">
        <v>30853</v>
      </c>
      <c r="G35" s="222" t="s">
        <v>311</v>
      </c>
      <c r="H35" s="222" t="s">
        <v>343</v>
      </c>
      <c r="I35" s="222" t="s">
        <v>470</v>
      </c>
      <c r="M35" s="222" t="s">
        <v>311</v>
      </c>
      <c r="Q35" s="222">
        <v>900</v>
      </c>
    </row>
    <row r="36" spans="1:17" ht="17.25" customHeight="1">
      <c r="A36" s="222">
        <v>406823</v>
      </c>
      <c r="B36" s="222" t="s">
        <v>3052</v>
      </c>
      <c r="C36" s="222" t="s">
        <v>76</v>
      </c>
      <c r="D36" s="222" t="s">
        <v>3053</v>
      </c>
      <c r="E36" s="222" t="s">
        <v>160</v>
      </c>
      <c r="F36" s="222">
        <v>30989</v>
      </c>
      <c r="G36" s="222" t="s">
        <v>311</v>
      </c>
      <c r="H36" s="222" t="s">
        <v>343</v>
      </c>
      <c r="I36" s="222" t="s">
        <v>470</v>
      </c>
      <c r="M36" s="222" t="s">
        <v>311</v>
      </c>
      <c r="Q36" s="222">
        <v>900</v>
      </c>
    </row>
    <row r="37" spans="1:17" ht="17.25" customHeight="1">
      <c r="A37" s="222">
        <v>412589</v>
      </c>
      <c r="B37" s="222" t="s">
        <v>2822</v>
      </c>
      <c r="C37" s="222" t="s">
        <v>1017</v>
      </c>
      <c r="D37" s="222" t="s">
        <v>2823</v>
      </c>
      <c r="E37" s="222" t="s">
        <v>161</v>
      </c>
      <c r="F37" s="222">
        <v>31048</v>
      </c>
      <c r="G37" s="222" t="s">
        <v>311</v>
      </c>
      <c r="H37" s="222" t="s">
        <v>343</v>
      </c>
      <c r="I37" s="222" t="s">
        <v>470</v>
      </c>
      <c r="M37" s="222" t="s">
        <v>311</v>
      </c>
      <c r="Q37" s="222">
        <v>900</v>
      </c>
    </row>
    <row r="38" spans="1:17" ht="17.25" customHeight="1">
      <c r="A38" s="222">
        <v>416135</v>
      </c>
      <c r="B38" s="222" t="s">
        <v>2938</v>
      </c>
      <c r="C38" s="222" t="s">
        <v>108</v>
      </c>
      <c r="D38" s="222" t="s">
        <v>2588</v>
      </c>
      <c r="E38" s="222" t="s">
        <v>161</v>
      </c>
      <c r="F38" s="222">
        <v>31048</v>
      </c>
      <c r="G38" s="222" t="s">
        <v>311</v>
      </c>
      <c r="H38" s="222" t="s">
        <v>344</v>
      </c>
      <c r="I38" s="222" t="s">
        <v>470</v>
      </c>
      <c r="M38" s="222" t="s">
        <v>297</v>
      </c>
      <c r="Q38" s="222">
        <v>900</v>
      </c>
    </row>
    <row r="39" spans="1:17" ht="17.25" customHeight="1">
      <c r="A39" s="222">
        <v>425014</v>
      </c>
      <c r="B39" s="222" t="s">
        <v>2999</v>
      </c>
      <c r="C39" s="222" t="s">
        <v>1206</v>
      </c>
      <c r="D39" s="222" t="s">
        <v>218</v>
      </c>
      <c r="E39" s="222" t="s">
        <v>161</v>
      </c>
      <c r="F39" s="222">
        <v>31071</v>
      </c>
      <c r="G39" s="222" t="s">
        <v>322</v>
      </c>
      <c r="H39" s="222" t="s">
        <v>343</v>
      </c>
      <c r="I39" s="222" t="s">
        <v>470</v>
      </c>
      <c r="M39" s="222" t="s">
        <v>325</v>
      </c>
      <c r="Q39" s="222">
        <v>900</v>
      </c>
    </row>
    <row r="40" spans="1:17" ht="17.25" customHeight="1">
      <c r="A40" s="222">
        <v>418790</v>
      </c>
      <c r="B40" s="222" t="s">
        <v>3031</v>
      </c>
      <c r="C40" s="222" t="s">
        <v>94</v>
      </c>
      <c r="D40" s="222" t="s">
        <v>757</v>
      </c>
      <c r="E40" s="222" t="s">
        <v>160</v>
      </c>
      <c r="F40" s="222">
        <v>31213</v>
      </c>
      <c r="G40" s="222" t="s">
        <v>311</v>
      </c>
      <c r="H40" s="222" t="s">
        <v>343</v>
      </c>
      <c r="I40" s="222" t="s">
        <v>470</v>
      </c>
      <c r="M40" s="222" t="s">
        <v>311</v>
      </c>
      <c r="Q40" s="222">
        <v>900</v>
      </c>
    </row>
    <row r="41" spans="1:17" ht="17.25" customHeight="1">
      <c r="A41" s="222">
        <v>407739</v>
      </c>
      <c r="B41" s="222" t="s">
        <v>2674</v>
      </c>
      <c r="C41" s="222" t="s">
        <v>630</v>
      </c>
      <c r="D41" s="222" t="s">
        <v>2675</v>
      </c>
      <c r="E41" s="222" t="s">
        <v>160</v>
      </c>
      <c r="F41" s="222">
        <v>31222</v>
      </c>
      <c r="G41" s="222" t="s">
        <v>3556</v>
      </c>
      <c r="H41" s="222" t="s">
        <v>343</v>
      </c>
      <c r="I41" s="222" t="s">
        <v>470</v>
      </c>
      <c r="M41" s="222" t="s">
        <v>311</v>
      </c>
      <c r="Q41" s="222">
        <v>900</v>
      </c>
    </row>
    <row r="42" spans="1:17" ht="17.25" customHeight="1">
      <c r="A42" s="222">
        <v>419593</v>
      </c>
      <c r="B42" s="222" t="s">
        <v>2858</v>
      </c>
      <c r="C42" s="222" t="s">
        <v>2859</v>
      </c>
      <c r="D42" s="222" t="s">
        <v>505</v>
      </c>
      <c r="E42" s="222" t="s">
        <v>161</v>
      </c>
      <c r="F42" s="222">
        <v>31229</v>
      </c>
      <c r="G42" s="222" t="s">
        <v>315</v>
      </c>
      <c r="H42" s="222" t="s">
        <v>343</v>
      </c>
      <c r="I42" s="222" t="s">
        <v>470</v>
      </c>
      <c r="M42" s="222" t="s">
        <v>320</v>
      </c>
      <c r="Q42" s="222">
        <v>900</v>
      </c>
    </row>
    <row r="43" spans="1:17" ht="17.25" customHeight="1">
      <c r="A43" s="222">
        <v>423689</v>
      </c>
      <c r="B43" s="222" t="s">
        <v>2905</v>
      </c>
      <c r="C43" s="222" t="s">
        <v>2906</v>
      </c>
      <c r="D43" s="222" t="s">
        <v>242</v>
      </c>
      <c r="E43" s="222" t="s">
        <v>160</v>
      </c>
      <c r="F43" s="222">
        <v>31413</v>
      </c>
      <c r="G43" s="222" t="s">
        <v>311</v>
      </c>
      <c r="H43" s="222" t="s">
        <v>343</v>
      </c>
      <c r="I43" s="222" t="s">
        <v>470</v>
      </c>
      <c r="M43" s="222" t="s">
        <v>311</v>
      </c>
      <c r="Q43" s="222">
        <v>900</v>
      </c>
    </row>
    <row r="44" spans="1:17" ht="17.25" customHeight="1">
      <c r="A44" s="222">
        <v>401816</v>
      </c>
      <c r="B44" s="222" t="s">
        <v>2918</v>
      </c>
      <c r="C44" s="222" t="s">
        <v>76</v>
      </c>
      <c r="D44" s="222" t="s">
        <v>2919</v>
      </c>
      <c r="E44" s="222" t="s">
        <v>160</v>
      </c>
      <c r="F44" s="222">
        <v>31413</v>
      </c>
      <c r="G44" s="222" t="s">
        <v>311</v>
      </c>
      <c r="H44" s="222" t="s">
        <v>343</v>
      </c>
      <c r="I44" s="222" t="s">
        <v>470</v>
      </c>
      <c r="M44" s="222" t="s">
        <v>311</v>
      </c>
      <c r="Q44" s="222">
        <v>900</v>
      </c>
    </row>
    <row r="45" spans="1:17" ht="17.25" customHeight="1">
      <c r="A45" s="222">
        <v>410293</v>
      </c>
      <c r="B45" s="222" t="s">
        <v>3046</v>
      </c>
      <c r="C45" s="222" t="s">
        <v>561</v>
      </c>
      <c r="D45" s="222" t="s">
        <v>3047</v>
      </c>
      <c r="E45" s="222" t="s">
        <v>161</v>
      </c>
      <c r="F45" s="222">
        <v>31462</v>
      </c>
      <c r="G45" s="222" t="s">
        <v>311</v>
      </c>
      <c r="H45" s="222" t="s">
        <v>344</v>
      </c>
      <c r="I45" s="222" t="s">
        <v>470</v>
      </c>
      <c r="M45" s="222" t="s">
        <v>297</v>
      </c>
      <c r="Q45" s="222">
        <v>900</v>
      </c>
    </row>
    <row r="46" spans="1:17" ht="17.25" customHeight="1">
      <c r="A46" s="222">
        <v>423353</v>
      </c>
      <c r="B46" s="222" t="s">
        <v>2839</v>
      </c>
      <c r="C46" s="222" t="s">
        <v>820</v>
      </c>
      <c r="D46" s="222" t="s">
        <v>1134</v>
      </c>
      <c r="E46" s="222" t="s">
        <v>161</v>
      </c>
      <c r="F46" s="222">
        <v>31463</v>
      </c>
      <c r="G46" s="222" t="s">
        <v>3573</v>
      </c>
      <c r="H46" s="222" t="s">
        <v>343</v>
      </c>
      <c r="I46" s="222" t="s">
        <v>470</v>
      </c>
      <c r="M46" s="222" t="s">
        <v>337</v>
      </c>
      <c r="Q46" s="222">
        <v>900</v>
      </c>
    </row>
    <row r="47" spans="1:17" ht="17.25" customHeight="1">
      <c r="A47" s="222">
        <v>408584</v>
      </c>
      <c r="B47" s="222" t="s">
        <v>2949</v>
      </c>
      <c r="C47" s="222" t="s">
        <v>684</v>
      </c>
      <c r="D47" s="222" t="s">
        <v>2950</v>
      </c>
      <c r="E47" s="222" t="s">
        <v>160</v>
      </c>
      <c r="F47" s="222">
        <v>31476</v>
      </c>
      <c r="G47" s="222" t="s">
        <v>311</v>
      </c>
      <c r="H47" s="222" t="s">
        <v>343</v>
      </c>
      <c r="I47" s="222" t="s">
        <v>470</v>
      </c>
      <c r="M47" s="222" t="s">
        <v>311</v>
      </c>
      <c r="Q47" s="222">
        <v>900</v>
      </c>
    </row>
    <row r="48" spans="1:17" ht="17.25" customHeight="1">
      <c r="A48" s="222">
        <v>405909</v>
      </c>
      <c r="B48" s="222" t="s">
        <v>2883</v>
      </c>
      <c r="C48" s="222" t="s">
        <v>93</v>
      </c>
      <c r="D48" s="222" t="s">
        <v>855</v>
      </c>
      <c r="E48" s="222" t="s">
        <v>161</v>
      </c>
      <c r="F48" s="222">
        <v>31478</v>
      </c>
      <c r="G48" s="222" t="s">
        <v>311</v>
      </c>
      <c r="H48" s="222" t="s">
        <v>343</v>
      </c>
      <c r="I48" s="222" t="s">
        <v>470</v>
      </c>
      <c r="M48" s="222" t="s">
        <v>311</v>
      </c>
      <c r="Q48" s="222">
        <v>900</v>
      </c>
    </row>
    <row r="49" spans="1:17" ht="17.25" customHeight="1">
      <c r="A49" s="222">
        <v>421312</v>
      </c>
      <c r="B49" s="222" t="s">
        <v>2638</v>
      </c>
      <c r="C49" s="222" t="s">
        <v>86</v>
      </c>
      <c r="D49" s="222" t="s">
        <v>651</v>
      </c>
      <c r="E49" s="222" t="s">
        <v>161</v>
      </c>
      <c r="F49" s="222">
        <v>31565</v>
      </c>
      <c r="G49" s="222" t="s">
        <v>311</v>
      </c>
      <c r="H49" s="222" t="s">
        <v>343</v>
      </c>
      <c r="I49" s="222" t="s">
        <v>470</v>
      </c>
      <c r="M49" s="222" t="s">
        <v>311</v>
      </c>
      <c r="Q49" s="222">
        <v>900</v>
      </c>
    </row>
    <row r="50" spans="1:17" ht="17.25" customHeight="1">
      <c r="A50" s="222">
        <v>409411</v>
      </c>
      <c r="B50" s="222" t="s">
        <v>2744</v>
      </c>
      <c r="C50" s="222" t="s">
        <v>669</v>
      </c>
      <c r="D50" s="222" t="s">
        <v>2745</v>
      </c>
      <c r="E50" s="222" t="s">
        <v>160</v>
      </c>
      <c r="F50" s="222">
        <v>31778</v>
      </c>
      <c r="G50" s="222" t="s">
        <v>3595</v>
      </c>
      <c r="H50" s="222" t="s">
        <v>343</v>
      </c>
      <c r="I50" s="222" t="s">
        <v>470</v>
      </c>
      <c r="M50" s="222" t="s">
        <v>320</v>
      </c>
      <c r="Q50" s="222">
        <v>900</v>
      </c>
    </row>
    <row r="51" spans="1:17" ht="17.25" customHeight="1">
      <c r="A51" s="222">
        <v>423935</v>
      </c>
      <c r="B51" s="222" t="s">
        <v>2892</v>
      </c>
      <c r="C51" s="222" t="s">
        <v>1070</v>
      </c>
      <c r="D51" s="222" t="s">
        <v>2893</v>
      </c>
      <c r="E51" s="222" t="s">
        <v>161</v>
      </c>
      <c r="F51" s="222">
        <v>31778</v>
      </c>
      <c r="G51" s="222" t="s">
        <v>311</v>
      </c>
      <c r="H51" s="222" t="s">
        <v>343</v>
      </c>
      <c r="I51" s="222" t="s">
        <v>470</v>
      </c>
      <c r="M51" s="222" t="s">
        <v>311</v>
      </c>
      <c r="Q51" s="222">
        <v>900</v>
      </c>
    </row>
    <row r="52" spans="1:17" ht="17.25" customHeight="1">
      <c r="A52" s="222">
        <v>404359</v>
      </c>
      <c r="B52" s="222" t="s">
        <v>2757</v>
      </c>
      <c r="C52" s="222" t="s">
        <v>506</v>
      </c>
      <c r="D52" s="222" t="s">
        <v>2758</v>
      </c>
      <c r="E52" s="222" t="s">
        <v>160</v>
      </c>
      <c r="F52" s="222">
        <v>31782</v>
      </c>
      <c r="G52" s="222" t="s">
        <v>311</v>
      </c>
      <c r="H52" s="222" t="s">
        <v>343</v>
      </c>
      <c r="I52" s="222" t="s">
        <v>470</v>
      </c>
      <c r="M52" s="222" t="s">
        <v>311</v>
      </c>
      <c r="Q52" s="222">
        <v>900</v>
      </c>
    </row>
    <row r="53" spans="1:17" ht="17.25" customHeight="1">
      <c r="A53" s="222">
        <v>420496</v>
      </c>
      <c r="B53" s="222" t="s">
        <v>2647</v>
      </c>
      <c r="C53" s="222" t="s">
        <v>992</v>
      </c>
      <c r="D53" s="222" t="s">
        <v>2648</v>
      </c>
      <c r="E53" s="222" t="s">
        <v>160</v>
      </c>
      <c r="F53" s="222">
        <v>31867</v>
      </c>
      <c r="G53" s="222" t="s">
        <v>311</v>
      </c>
      <c r="H53" s="222" t="s">
        <v>343</v>
      </c>
      <c r="I53" s="222" t="s">
        <v>470</v>
      </c>
      <c r="M53" s="222" t="s">
        <v>320</v>
      </c>
      <c r="Q53" s="222">
        <v>900</v>
      </c>
    </row>
    <row r="54" spans="1:17" ht="17.25" customHeight="1">
      <c r="A54" s="222">
        <v>409168</v>
      </c>
      <c r="B54" s="222" t="s">
        <v>2863</v>
      </c>
      <c r="C54" s="222" t="s">
        <v>513</v>
      </c>
      <c r="D54" s="222" t="s">
        <v>1181</v>
      </c>
      <c r="E54" s="222" t="s">
        <v>160</v>
      </c>
      <c r="F54" s="222">
        <v>31871</v>
      </c>
      <c r="G54" s="222" t="s">
        <v>311</v>
      </c>
      <c r="H54" s="222" t="s">
        <v>343</v>
      </c>
      <c r="I54" s="222" t="s">
        <v>470</v>
      </c>
      <c r="M54" s="222" t="s">
        <v>320</v>
      </c>
      <c r="Q54" s="222">
        <v>900</v>
      </c>
    </row>
    <row r="55" spans="1:17" ht="17.25" customHeight="1">
      <c r="A55" s="222">
        <v>401913</v>
      </c>
      <c r="B55" s="222" t="s">
        <v>2717</v>
      </c>
      <c r="C55" s="222" t="s">
        <v>622</v>
      </c>
      <c r="D55" s="222" t="s">
        <v>767</v>
      </c>
      <c r="E55" s="222" t="s">
        <v>160</v>
      </c>
      <c r="F55" s="222">
        <v>31878</v>
      </c>
      <c r="G55" s="222" t="s">
        <v>311</v>
      </c>
      <c r="H55" s="222" t="s">
        <v>343</v>
      </c>
      <c r="I55" s="222" t="s">
        <v>470</v>
      </c>
      <c r="M55" s="222" t="s">
        <v>311</v>
      </c>
      <c r="Q55" s="222">
        <v>900</v>
      </c>
    </row>
    <row r="56" spans="1:17" ht="17.25" customHeight="1">
      <c r="A56" s="222">
        <v>402661</v>
      </c>
      <c r="B56" s="222" t="s">
        <v>2830</v>
      </c>
      <c r="C56" s="222" t="s">
        <v>119</v>
      </c>
      <c r="D56" s="222" t="s">
        <v>2831</v>
      </c>
      <c r="E56" s="222" t="s">
        <v>160</v>
      </c>
      <c r="F56" s="222">
        <v>31928</v>
      </c>
      <c r="G56" s="222" t="s">
        <v>311</v>
      </c>
      <c r="H56" s="222" t="s">
        <v>343</v>
      </c>
      <c r="I56" s="222" t="s">
        <v>470</v>
      </c>
      <c r="M56" s="222" t="s">
        <v>311</v>
      </c>
      <c r="Q56" s="222">
        <v>900</v>
      </c>
    </row>
    <row r="57" spans="1:17" ht="17.25" customHeight="1">
      <c r="A57" s="222">
        <v>414641</v>
      </c>
      <c r="B57" s="222" t="s">
        <v>2820</v>
      </c>
      <c r="C57" s="222" t="s">
        <v>506</v>
      </c>
      <c r="D57" s="222" t="s">
        <v>2821</v>
      </c>
      <c r="E57" s="222" t="s">
        <v>161</v>
      </c>
      <c r="F57" s="222">
        <v>32005</v>
      </c>
      <c r="G57" s="222" t="s">
        <v>3572</v>
      </c>
      <c r="H57" s="222" t="s">
        <v>343</v>
      </c>
      <c r="I57" s="222" t="s">
        <v>470</v>
      </c>
      <c r="M57" s="222" t="s">
        <v>330</v>
      </c>
      <c r="Q57" s="222">
        <v>900</v>
      </c>
    </row>
    <row r="58" spans="1:17" ht="17.25" customHeight="1">
      <c r="A58" s="222">
        <v>403073</v>
      </c>
      <c r="B58" s="222" t="s">
        <v>2759</v>
      </c>
      <c r="C58" s="222" t="s">
        <v>73</v>
      </c>
      <c r="D58" s="222" t="s">
        <v>2760</v>
      </c>
      <c r="E58" s="222" t="s">
        <v>160</v>
      </c>
      <c r="F58" s="222">
        <v>32032</v>
      </c>
      <c r="G58" s="222" t="s">
        <v>3467</v>
      </c>
      <c r="H58" s="222" t="s">
        <v>343</v>
      </c>
      <c r="I58" s="222" t="s">
        <v>470</v>
      </c>
      <c r="M58" s="222" t="s">
        <v>320</v>
      </c>
      <c r="Q58" s="222">
        <v>900</v>
      </c>
    </row>
    <row r="59" spans="1:17" ht="17.25" customHeight="1">
      <c r="A59" s="222">
        <v>421116</v>
      </c>
      <c r="B59" s="222" t="s">
        <v>2798</v>
      </c>
      <c r="C59" s="222" t="s">
        <v>669</v>
      </c>
      <c r="D59" s="222" t="s">
        <v>775</v>
      </c>
      <c r="E59" s="222" t="s">
        <v>161</v>
      </c>
      <c r="F59" s="222">
        <v>32056</v>
      </c>
      <c r="G59" s="222" t="s">
        <v>311</v>
      </c>
      <c r="H59" s="222" t="s">
        <v>344</v>
      </c>
      <c r="I59" s="222" t="s">
        <v>470</v>
      </c>
      <c r="M59" s="222" t="s">
        <v>297</v>
      </c>
      <c r="Q59" s="222">
        <v>900</v>
      </c>
    </row>
    <row r="60" spans="1:17" ht="17.25" customHeight="1">
      <c r="A60" s="222">
        <v>413336</v>
      </c>
      <c r="B60" s="222" t="s">
        <v>80</v>
      </c>
      <c r="C60" s="222" t="s">
        <v>978</v>
      </c>
      <c r="D60" s="222" t="s">
        <v>631</v>
      </c>
      <c r="E60" s="222" t="s">
        <v>160</v>
      </c>
      <c r="F60" s="222">
        <v>32065</v>
      </c>
      <c r="G60" s="222" t="s">
        <v>3576</v>
      </c>
      <c r="H60" s="222" t="s">
        <v>343</v>
      </c>
      <c r="I60" s="222" t="s">
        <v>470</v>
      </c>
      <c r="M60" s="222" t="s">
        <v>316</v>
      </c>
      <c r="Q60" s="222">
        <v>900</v>
      </c>
    </row>
    <row r="61" spans="1:17" ht="17.25" customHeight="1">
      <c r="A61" s="222">
        <v>419839</v>
      </c>
      <c r="B61" s="222" t="s">
        <v>3071</v>
      </c>
      <c r="C61" s="222" t="s">
        <v>816</v>
      </c>
      <c r="D61" s="222" t="s">
        <v>216</v>
      </c>
      <c r="E61" s="222" t="s">
        <v>161</v>
      </c>
      <c r="F61" s="222">
        <v>32066</v>
      </c>
      <c r="G61" s="222" t="s">
        <v>3591</v>
      </c>
      <c r="H61" s="222" t="s">
        <v>343</v>
      </c>
      <c r="I61" s="222" t="s">
        <v>470</v>
      </c>
      <c r="M61" s="222" t="s">
        <v>311</v>
      </c>
      <c r="Q61" s="222">
        <v>900</v>
      </c>
    </row>
    <row r="62" spans="1:17" ht="17.25" customHeight="1">
      <c r="A62" s="222">
        <v>402690</v>
      </c>
      <c r="B62" s="222" t="s">
        <v>2728</v>
      </c>
      <c r="C62" s="222" t="s">
        <v>694</v>
      </c>
      <c r="D62" s="222" t="s">
        <v>2729</v>
      </c>
      <c r="E62" s="222" t="s">
        <v>161</v>
      </c>
      <c r="F62" s="222">
        <v>32098</v>
      </c>
      <c r="G62" s="222" t="s">
        <v>311</v>
      </c>
      <c r="H62" s="222" t="s">
        <v>343</v>
      </c>
      <c r="I62" s="222" t="s">
        <v>470</v>
      </c>
      <c r="M62" s="222" t="s">
        <v>311</v>
      </c>
      <c r="Q62" s="222">
        <v>900</v>
      </c>
    </row>
    <row r="63" spans="1:17" ht="17.25" customHeight="1">
      <c r="A63" s="222">
        <v>409873</v>
      </c>
      <c r="B63" s="222" t="s">
        <v>3050</v>
      </c>
      <c r="C63" s="222" t="s">
        <v>128</v>
      </c>
      <c r="D63" s="222" t="s">
        <v>3051</v>
      </c>
      <c r="E63" s="222" t="s">
        <v>160</v>
      </c>
      <c r="F63" s="222">
        <v>32138</v>
      </c>
      <c r="G63" s="222" t="s">
        <v>3773</v>
      </c>
      <c r="H63" s="222" t="s">
        <v>343</v>
      </c>
      <c r="I63" s="222" t="s">
        <v>470</v>
      </c>
      <c r="M63" s="222" t="s">
        <v>327</v>
      </c>
      <c r="Q63" s="222">
        <v>900</v>
      </c>
    </row>
    <row r="64" spans="1:17" ht="17.25" customHeight="1">
      <c r="A64" s="222">
        <v>423853</v>
      </c>
      <c r="B64" s="222" t="s">
        <v>3004</v>
      </c>
      <c r="C64" s="222" t="s">
        <v>856</v>
      </c>
      <c r="D64" s="222" t="s">
        <v>809</v>
      </c>
      <c r="E64" s="222" t="s">
        <v>160</v>
      </c>
      <c r="F64" s="222">
        <v>32143</v>
      </c>
      <c r="G64" s="222" t="s">
        <v>3771</v>
      </c>
      <c r="H64" s="222" t="s">
        <v>343</v>
      </c>
      <c r="I64" s="222" t="s">
        <v>470</v>
      </c>
      <c r="M64" s="222" t="s">
        <v>325</v>
      </c>
      <c r="Q64" s="222">
        <v>900</v>
      </c>
    </row>
    <row r="65" spans="1:17" ht="17.25" customHeight="1">
      <c r="A65" s="222">
        <v>406772</v>
      </c>
      <c r="B65" s="222" t="s">
        <v>2676</v>
      </c>
      <c r="C65" s="222" t="s">
        <v>119</v>
      </c>
      <c r="D65" s="222" t="s">
        <v>2677</v>
      </c>
      <c r="E65" s="222" t="s">
        <v>160</v>
      </c>
      <c r="F65" s="222">
        <v>32143</v>
      </c>
      <c r="G65" s="222" t="s">
        <v>311</v>
      </c>
      <c r="H65" s="222" t="s">
        <v>343</v>
      </c>
      <c r="I65" s="222" t="s">
        <v>470</v>
      </c>
      <c r="M65" s="222" t="s">
        <v>311</v>
      </c>
      <c r="Q65" s="222">
        <v>900</v>
      </c>
    </row>
    <row r="66" spans="1:17" ht="17.25" customHeight="1">
      <c r="A66" s="222">
        <v>407008</v>
      </c>
      <c r="B66" s="222" t="s">
        <v>2838</v>
      </c>
      <c r="C66" s="222" t="s">
        <v>71</v>
      </c>
      <c r="D66" s="222" t="s">
        <v>739</v>
      </c>
      <c r="E66" s="222" t="s">
        <v>160</v>
      </c>
      <c r="F66" s="222">
        <v>32143</v>
      </c>
      <c r="G66" s="222" t="s">
        <v>311</v>
      </c>
      <c r="H66" s="222" t="s">
        <v>343</v>
      </c>
      <c r="I66" s="222" t="s">
        <v>470</v>
      </c>
      <c r="M66" s="222" t="s">
        <v>311</v>
      </c>
      <c r="Q66" s="222">
        <v>900</v>
      </c>
    </row>
    <row r="67" spans="1:17" ht="17.25" customHeight="1">
      <c r="A67" s="222">
        <v>411799</v>
      </c>
      <c r="B67" s="222" t="s">
        <v>2786</v>
      </c>
      <c r="C67" s="222" t="s">
        <v>103</v>
      </c>
      <c r="D67" s="222" t="s">
        <v>2787</v>
      </c>
      <c r="E67" s="222" t="s">
        <v>160</v>
      </c>
      <c r="F67" s="222">
        <v>32143</v>
      </c>
      <c r="G67" s="222" t="s">
        <v>318</v>
      </c>
      <c r="H67" s="222" t="s">
        <v>343</v>
      </c>
      <c r="I67" s="222" t="s">
        <v>470</v>
      </c>
      <c r="M67" s="222" t="s">
        <v>320</v>
      </c>
      <c r="Q67" s="222">
        <v>900</v>
      </c>
    </row>
    <row r="68" spans="1:17" ht="17.25" customHeight="1">
      <c r="A68" s="222">
        <v>420872</v>
      </c>
      <c r="B68" s="222" t="s">
        <v>2776</v>
      </c>
      <c r="C68" s="222" t="s">
        <v>94</v>
      </c>
      <c r="D68" s="222" t="s">
        <v>221</v>
      </c>
      <c r="E68" s="222" t="s">
        <v>160</v>
      </c>
      <c r="F68" s="222">
        <v>32143</v>
      </c>
      <c r="G68" s="222" t="s">
        <v>3566</v>
      </c>
      <c r="H68" s="222" t="s">
        <v>344</v>
      </c>
      <c r="I68" s="222" t="s">
        <v>470</v>
      </c>
      <c r="M68" s="222" t="s">
        <v>297</v>
      </c>
      <c r="Q68" s="222">
        <v>900</v>
      </c>
    </row>
    <row r="69" spans="1:17" ht="17.25" customHeight="1">
      <c r="A69" s="222">
        <v>419742</v>
      </c>
      <c r="B69" s="222" t="s">
        <v>2945</v>
      </c>
      <c r="C69" s="222" t="s">
        <v>74</v>
      </c>
      <c r="D69" s="222" t="s">
        <v>219</v>
      </c>
      <c r="E69" s="222" t="s">
        <v>161</v>
      </c>
      <c r="F69" s="222">
        <v>32143</v>
      </c>
      <c r="H69" s="222" t="s">
        <v>343</v>
      </c>
      <c r="I69" s="222" t="s">
        <v>470</v>
      </c>
      <c r="M69" s="222" t="s">
        <v>311</v>
      </c>
      <c r="Q69" s="222">
        <v>900</v>
      </c>
    </row>
    <row r="70" spans="1:17" ht="17.25" customHeight="1">
      <c r="A70" s="222">
        <v>421392</v>
      </c>
      <c r="B70" s="222" t="s">
        <v>2975</v>
      </c>
      <c r="C70" s="222" t="s">
        <v>584</v>
      </c>
      <c r="D70" s="222" t="s">
        <v>272</v>
      </c>
      <c r="E70" s="222" t="s">
        <v>160</v>
      </c>
      <c r="F70" s="222">
        <v>32143</v>
      </c>
      <c r="H70" s="222" t="s">
        <v>343</v>
      </c>
      <c r="I70" s="222" t="s">
        <v>470</v>
      </c>
      <c r="M70" s="222" t="s">
        <v>311</v>
      </c>
      <c r="Q70" s="222">
        <v>900</v>
      </c>
    </row>
    <row r="71" spans="1:17" ht="17.25" customHeight="1">
      <c r="A71" s="222">
        <v>412784</v>
      </c>
      <c r="B71" s="222" t="s">
        <v>3041</v>
      </c>
      <c r="C71" s="222" t="s">
        <v>970</v>
      </c>
      <c r="D71" s="222" t="s">
        <v>269</v>
      </c>
      <c r="E71" s="222" t="s">
        <v>161</v>
      </c>
      <c r="F71" s="222">
        <v>32172</v>
      </c>
      <c r="G71" s="222" t="s">
        <v>335</v>
      </c>
      <c r="H71" s="222" t="s">
        <v>343</v>
      </c>
      <c r="I71" s="222" t="s">
        <v>470</v>
      </c>
      <c r="M71" s="222" t="s">
        <v>320</v>
      </c>
      <c r="Q71" s="222">
        <v>900</v>
      </c>
    </row>
    <row r="72" spans="1:17" ht="17.25" customHeight="1">
      <c r="A72" s="222">
        <v>422249</v>
      </c>
      <c r="B72" s="222" t="s">
        <v>647</v>
      </c>
      <c r="C72" s="222" t="s">
        <v>143</v>
      </c>
      <c r="D72" s="222" t="s">
        <v>226</v>
      </c>
      <c r="E72" s="222" t="s">
        <v>160</v>
      </c>
      <c r="F72" s="222">
        <v>32329</v>
      </c>
      <c r="G72" s="222" t="s">
        <v>311</v>
      </c>
      <c r="H72" s="222" t="s">
        <v>343</v>
      </c>
      <c r="I72" s="222" t="s">
        <v>470</v>
      </c>
      <c r="M72" s="222" t="s">
        <v>327</v>
      </c>
      <c r="Q72" s="222">
        <v>900</v>
      </c>
    </row>
    <row r="73" spans="1:17" ht="17.25" customHeight="1">
      <c r="A73" s="222">
        <v>423936</v>
      </c>
      <c r="B73" s="222" t="s">
        <v>2847</v>
      </c>
      <c r="C73" s="222" t="s">
        <v>76</v>
      </c>
      <c r="D73" s="222" t="s">
        <v>228</v>
      </c>
      <c r="E73" s="222" t="s">
        <v>161</v>
      </c>
      <c r="F73" s="222">
        <v>32332</v>
      </c>
      <c r="G73" s="222" t="s">
        <v>311</v>
      </c>
      <c r="H73" s="222" t="s">
        <v>343</v>
      </c>
      <c r="I73" s="222" t="s">
        <v>470</v>
      </c>
      <c r="M73" s="222" t="s">
        <v>327</v>
      </c>
      <c r="Q73" s="222">
        <v>900</v>
      </c>
    </row>
    <row r="74" spans="1:17" ht="17.25" customHeight="1">
      <c r="A74" s="222">
        <v>414816</v>
      </c>
      <c r="B74" s="222" t="s">
        <v>2899</v>
      </c>
      <c r="C74" s="222" t="s">
        <v>80</v>
      </c>
      <c r="D74" s="222" t="s">
        <v>548</v>
      </c>
      <c r="E74" s="222" t="s">
        <v>160</v>
      </c>
      <c r="F74" s="222">
        <v>32351</v>
      </c>
      <c r="G74" s="222" t="s">
        <v>3579</v>
      </c>
      <c r="H74" s="222" t="s">
        <v>343</v>
      </c>
      <c r="I74" s="222" t="s">
        <v>470</v>
      </c>
      <c r="M74" s="222" t="s">
        <v>320</v>
      </c>
      <c r="Q74" s="222">
        <v>900</v>
      </c>
    </row>
    <row r="75" spans="1:17" ht="17.25" customHeight="1">
      <c r="A75" s="222">
        <v>413188</v>
      </c>
      <c r="B75" s="222" t="s">
        <v>2935</v>
      </c>
      <c r="C75" s="222" t="s">
        <v>78</v>
      </c>
      <c r="D75" s="222" t="s">
        <v>2936</v>
      </c>
      <c r="E75" s="222" t="s">
        <v>160</v>
      </c>
      <c r="F75" s="222">
        <v>32356</v>
      </c>
      <c r="G75" s="222" t="s">
        <v>311</v>
      </c>
      <c r="H75" s="222" t="s">
        <v>343</v>
      </c>
      <c r="I75" s="222" t="s">
        <v>470</v>
      </c>
      <c r="M75" s="222" t="s">
        <v>316</v>
      </c>
      <c r="Q75" s="222">
        <v>900</v>
      </c>
    </row>
    <row r="76" spans="1:17" ht="17.25" customHeight="1">
      <c r="A76" s="222">
        <v>424992</v>
      </c>
      <c r="B76" s="222" t="s">
        <v>558</v>
      </c>
      <c r="C76" s="222" t="s">
        <v>559</v>
      </c>
      <c r="D76" s="222" t="s">
        <v>240</v>
      </c>
      <c r="E76" s="222" t="s">
        <v>161</v>
      </c>
      <c r="F76" s="222">
        <v>32368</v>
      </c>
      <c r="G76" s="222" t="s">
        <v>326</v>
      </c>
      <c r="H76" s="222" t="s">
        <v>343</v>
      </c>
      <c r="I76" s="222" t="s">
        <v>470</v>
      </c>
      <c r="M76" s="222" t="s">
        <v>320</v>
      </c>
      <c r="Q76" s="222">
        <v>900</v>
      </c>
    </row>
    <row r="77" spans="1:17" ht="17.25" customHeight="1">
      <c r="A77" s="222">
        <v>418883</v>
      </c>
      <c r="B77" s="222" t="s">
        <v>2739</v>
      </c>
      <c r="C77" s="222" t="s">
        <v>1418</v>
      </c>
      <c r="D77" s="222" t="s">
        <v>2740</v>
      </c>
      <c r="E77" s="222" t="s">
        <v>160</v>
      </c>
      <c r="F77" s="222">
        <v>32369</v>
      </c>
      <c r="G77" s="222" t="s">
        <v>324</v>
      </c>
      <c r="H77" s="222" t="s">
        <v>343</v>
      </c>
      <c r="I77" s="222" t="s">
        <v>470</v>
      </c>
      <c r="M77" s="222" t="s">
        <v>324</v>
      </c>
      <c r="Q77" s="222">
        <v>900</v>
      </c>
    </row>
    <row r="78" spans="1:17" ht="17.25" customHeight="1">
      <c r="A78" s="222">
        <v>419997</v>
      </c>
      <c r="B78" s="222" t="s">
        <v>1630</v>
      </c>
      <c r="C78" s="222" t="s">
        <v>114</v>
      </c>
      <c r="D78" s="222" t="s">
        <v>263</v>
      </c>
      <c r="E78" s="222" t="s">
        <v>161</v>
      </c>
      <c r="F78" s="222">
        <v>32404</v>
      </c>
      <c r="G78" s="222" t="s">
        <v>311</v>
      </c>
      <c r="H78" s="222" t="s">
        <v>343</v>
      </c>
      <c r="I78" s="222" t="s">
        <v>470</v>
      </c>
      <c r="M78" s="222" t="s">
        <v>320</v>
      </c>
      <c r="Q78" s="222">
        <v>900</v>
      </c>
    </row>
    <row r="79" spans="1:17" ht="17.25" customHeight="1">
      <c r="A79" s="222">
        <v>409918</v>
      </c>
      <c r="B79" s="222" t="s">
        <v>3048</v>
      </c>
      <c r="C79" s="222" t="s">
        <v>584</v>
      </c>
      <c r="D79" s="222" t="s">
        <v>3049</v>
      </c>
      <c r="E79" s="222" t="s">
        <v>160</v>
      </c>
      <c r="F79" s="222">
        <v>32419</v>
      </c>
      <c r="G79" s="222" t="s">
        <v>3469</v>
      </c>
      <c r="H79" s="222" t="s">
        <v>343</v>
      </c>
      <c r="I79" s="222" t="s">
        <v>470</v>
      </c>
      <c r="M79" s="222" t="s">
        <v>320</v>
      </c>
      <c r="Q79" s="222">
        <v>900</v>
      </c>
    </row>
    <row r="80" spans="1:17" ht="17.25" customHeight="1">
      <c r="A80" s="222">
        <v>423355</v>
      </c>
      <c r="B80" s="222" t="s">
        <v>2702</v>
      </c>
      <c r="C80" s="222" t="s">
        <v>961</v>
      </c>
      <c r="D80" s="222" t="s">
        <v>2703</v>
      </c>
      <c r="E80" s="222" t="s">
        <v>161</v>
      </c>
      <c r="F80" s="222">
        <v>32502</v>
      </c>
      <c r="G80" s="222" t="s">
        <v>331</v>
      </c>
      <c r="H80" s="222" t="s">
        <v>343</v>
      </c>
      <c r="I80" s="222" t="s">
        <v>470</v>
      </c>
      <c r="M80" s="222" t="s">
        <v>331</v>
      </c>
      <c r="Q80" s="222">
        <v>900</v>
      </c>
    </row>
    <row r="81" spans="1:17" ht="17.25" customHeight="1">
      <c r="A81" s="222">
        <v>423569</v>
      </c>
      <c r="B81" s="222" t="s">
        <v>3006</v>
      </c>
      <c r="C81" s="222" t="s">
        <v>3007</v>
      </c>
      <c r="D81" s="222" t="s">
        <v>904</v>
      </c>
      <c r="E81" s="222" t="s">
        <v>160</v>
      </c>
      <c r="F81" s="222">
        <v>32509</v>
      </c>
      <c r="G81" s="222" t="s">
        <v>335</v>
      </c>
      <c r="H81" s="222" t="s">
        <v>343</v>
      </c>
      <c r="I81" s="222" t="s">
        <v>470</v>
      </c>
      <c r="M81" s="222" t="s">
        <v>320</v>
      </c>
      <c r="Q81" s="222">
        <v>900</v>
      </c>
    </row>
    <row r="82" spans="1:17" ht="17.25" customHeight="1">
      <c r="A82" s="222">
        <v>421136</v>
      </c>
      <c r="B82" s="222" t="s">
        <v>2925</v>
      </c>
      <c r="C82" s="222" t="s">
        <v>559</v>
      </c>
      <c r="D82" s="222" t="s">
        <v>2926</v>
      </c>
      <c r="E82" s="222" t="s">
        <v>161</v>
      </c>
      <c r="F82" s="222">
        <v>32588</v>
      </c>
      <c r="G82" s="222" t="s">
        <v>311</v>
      </c>
      <c r="H82" s="222" t="s">
        <v>343</v>
      </c>
      <c r="I82" s="222" t="s">
        <v>470</v>
      </c>
      <c r="M82" s="222" t="s">
        <v>311</v>
      </c>
      <c r="Q82" s="222">
        <v>900</v>
      </c>
    </row>
    <row r="83" spans="1:17" ht="17.25" customHeight="1">
      <c r="A83" s="222">
        <v>421281</v>
      </c>
      <c r="B83" s="222" t="s">
        <v>2639</v>
      </c>
      <c r="C83" s="222" t="s">
        <v>1074</v>
      </c>
      <c r="D83" s="222" t="s">
        <v>2640</v>
      </c>
      <c r="E83" s="222" t="s">
        <v>161</v>
      </c>
      <c r="F83" s="222">
        <v>32643</v>
      </c>
      <c r="G83" s="222" t="s">
        <v>3447</v>
      </c>
      <c r="H83" s="222" t="s">
        <v>343</v>
      </c>
      <c r="I83" s="222" t="s">
        <v>470</v>
      </c>
      <c r="M83" s="222" t="s">
        <v>311</v>
      </c>
      <c r="Q83" s="222">
        <v>900</v>
      </c>
    </row>
    <row r="84" spans="1:17" ht="17.25" customHeight="1">
      <c r="A84" s="222">
        <v>411404</v>
      </c>
      <c r="B84" s="222" t="s">
        <v>2750</v>
      </c>
      <c r="C84" s="222" t="s">
        <v>559</v>
      </c>
      <c r="D84" s="222" t="s">
        <v>239</v>
      </c>
      <c r="E84" s="222" t="s">
        <v>161</v>
      </c>
      <c r="F84" s="222">
        <v>32659</v>
      </c>
      <c r="G84" s="222" t="s">
        <v>311</v>
      </c>
      <c r="H84" s="222" t="s">
        <v>343</v>
      </c>
      <c r="I84" s="222" t="s">
        <v>470</v>
      </c>
      <c r="M84" s="222" t="s">
        <v>311</v>
      </c>
      <c r="Q84" s="222">
        <v>900</v>
      </c>
    </row>
    <row r="85" spans="1:17" ht="17.25" customHeight="1">
      <c r="A85" s="222">
        <v>417866</v>
      </c>
      <c r="B85" s="222" t="s">
        <v>2710</v>
      </c>
      <c r="C85" s="222" t="s">
        <v>73</v>
      </c>
      <c r="D85" s="222" t="s">
        <v>950</v>
      </c>
      <c r="E85" s="222" t="s">
        <v>161</v>
      </c>
      <c r="F85" s="222">
        <v>32717</v>
      </c>
      <c r="G85" s="222" t="s">
        <v>3558</v>
      </c>
      <c r="H85" s="222" t="s">
        <v>343</v>
      </c>
      <c r="I85" s="222" t="s">
        <v>470</v>
      </c>
      <c r="M85" s="222" t="s">
        <v>311</v>
      </c>
      <c r="Q85" s="222">
        <v>900</v>
      </c>
    </row>
    <row r="86" spans="1:17" ht="17.25" customHeight="1">
      <c r="A86" s="222">
        <v>420491</v>
      </c>
      <c r="B86" s="222" t="s">
        <v>2803</v>
      </c>
      <c r="C86" s="222" t="s">
        <v>2804</v>
      </c>
      <c r="D86" s="222" t="s">
        <v>248</v>
      </c>
      <c r="E86" s="222" t="s">
        <v>160</v>
      </c>
      <c r="F86" s="222">
        <v>32831</v>
      </c>
      <c r="G86" s="222" t="s">
        <v>3571</v>
      </c>
      <c r="H86" s="222" t="s">
        <v>343</v>
      </c>
      <c r="I86" s="222" t="s">
        <v>470</v>
      </c>
      <c r="M86" s="222" t="s">
        <v>331</v>
      </c>
      <c r="Q86" s="222">
        <v>900</v>
      </c>
    </row>
    <row r="87" spans="1:17" ht="17.25" customHeight="1">
      <c r="A87" s="222">
        <v>420304</v>
      </c>
      <c r="B87" s="222" t="s">
        <v>2652</v>
      </c>
      <c r="C87" s="222" t="s">
        <v>1094</v>
      </c>
      <c r="D87" s="222" t="s">
        <v>2653</v>
      </c>
      <c r="E87" s="222" t="s">
        <v>161</v>
      </c>
      <c r="F87" s="222">
        <v>32874</v>
      </c>
      <c r="H87" s="222" t="s">
        <v>343</v>
      </c>
      <c r="I87" s="222" t="s">
        <v>470</v>
      </c>
      <c r="M87" s="222" t="s">
        <v>331</v>
      </c>
      <c r="Q87" s="222">
        <v>900</v>
      </c>
    </row>
    <row r="88" spans="1:17" ht="17.25" customHeight="1">
      <c r="A88" s="222">
        <v>419147</v>
      </c>
      <c r="B88" s="222" t="s">
        <v>1093</v>
      </c>
      <c r="C88" s="222" t="s">
        <v>826</v>
      </c>
      <c r="D88" s="222" t="s">
        <v>932</v>
      </c>
      <c r="E88" s="222" t="s">
        <v>160</v>
      </c>
      <c r="F88" s="222">
        <v>32875</v>
      </c>
      <c r="G88" s="222" t="s">
        <v>311</v>
      </c>
      <c r="H88" s="222" t="s">
        <v>343</v>
      </c>
      <c r="I88" s="222" t="s">
        <v>470</v>
      </c>
      <c r="M88" s="222" t="s">
        <v>311</v>
      </c>
      <c r="Q88" s="222">
        <v>900</v>
      </c>
    </row>
    <row r="89" spans="1:17" ht="17.25" customHeight="1">
      <c r="A89" s="222">
        <v>416767</v>
      </c>
      <c r="B89" s="222" t="s">
        <v>823</v>
      </c>
      <c r="C89" s="222" t="s">
        <v>73</v>
      </c>
      <c r="D89" s="222" t="s">
        <v>254</v>
      </c>
      <c r="E89" s="222" t="s">
        <v>160</v>
      </c>
      <c r="F89" s="222">
        <v>32888</v>
      </c>
      <c r="G89" s="222" t="s">
        <v>3528</v>
      </c>
      <c r="H89" s="222" t="s">
        <v>343</v>
      </c>
      <c r="I89" s="222" t="s">
        <v>470</v>
      </c>
      <c r="M89" s="222" t="s">
        <v>314</v>
      </c>
      <c r="Q89" s="222">
        <v>900</v>
      </c>
    </row>
    <row r="90" spans="1:17" ht="17.25" customHeight="1">
      <c r="A90" s="222">
        <v>411494</v>
      </c>
      <c r="B90" s="222" t="s">
        <v>2824</v>
      </c>
      <c r="C90" s="222" t="s">
        <v>797</v>
      </c>
      <c r="D90" s="222" t="s">
        <v>2825</v>
      </c>
      <c r="E90" s="222" t="s">
        <v>161</v>
      </c>
      <c r="F90" s="222">
        <v>32898</v>
      </c>
      <c r="G90" s="222" t="s">
        <v>3467</v>
      </c>
      <c r="H90" s="222" t="s">
        <v>343</v>
      </c>
      <c r="I90" s="222" t="s">
        <v>470</v>
      </c>
      <c r="M90" s="222" t="s">
        <v>320</v>
      </c>
      <c r="Q90" s="222">
        <v>900</v>
      </c>
    </row>
    <row r="91" spans="1:17" ht="17.25" customHeight="1">
      <c r="A91" s="222">
        <v>415987</v>
      </c>
      <c r="B91" s="222" t="s">
        <v>1189</v>
      </c>
      <c r="C91" s="222" t="s">
        <v>98</v>
      </c>
      <c r="D91" s="222" t="s">
        <v>1553</v>
      </c>
      <c r="E91" s="222" t="s">
        <v>160</v>
      </c>
      <c r="F91" s="222">
        <v>33006</v>
      </c>
      <c r="G91" s="222" t="s">
        <v>3570</v>
      </c>
      <c r="H91" s="222" t="s">
        <v>344</v>
      </c>
      <c r="I91" s="222" t="s">
        <v>470</v>
      </c>
      <c r="M91" s="222" t="s">
        <v>297</v>
      </c>
      <c r="Q91" s="222">
        <v>900</v>
      </c>
    </row>
    <row r="92" spans="1:17" ht="17.25" customHeight="1">
      <c r="A92" s="222">
        <v>422944</v>
      </c>
      <c r="B92" s="222" t="s">
        <v>2924</v>
      </c>
      <c r="C92" s="222" t="s">
        <v>137</v>
      </c>
      <c r="D92" s="222" t="s">
        <v>993</v>
      </c>
      <c r="E92" s="222" t="s">
        <v>161</v>
      </c>
      <c r="F92" s="222">
        <v>33042</v>
      </c>
      <c r="G92" s="222" t="s">
        <v>311</v>
      </c>
      <c r="H92" s="222" t="s">
        <v>343</v>
      </c>
      <c r="I92" s="222" t="s">
        <v>470</v>
      </c>
      <c r="M92" s="222" t="s">
        <v>311</v>
      </c>
      <c r="Q92" s="222">
        <v>900</v>
      </c>
    </row>
    <row r="93" spans="1:17" ht="17.25" customHeight="1">
      <c r="A93" s="222">
        <v>425356</v>
      </c>
      <c r="B93" s="222" t="s">
        <v>2994</v>
      </c>
      <c r="C93" s="222" t="s">
        <v>2995</v>
      </c>
      <c r="D93" s="222" t="s">
        <v>698</v>
      </c>
      <c r="E93" s="222" t="s">
        <v>161</v>
      </c>
      <c r="F93" s="222">
        <v>33095</v>
      </c>
      <c r="G93" s="222" t="s">
        <v>3505</v>
      </c>
      <c r="H93" s="222" t="s">
        <v>344</v>
      </c>
      <c r="I93" s="222" t="s">
        <v>470</v>
      </c>
      <c r="M93" s="222" t="s">
        <v>297</v>
      </c>
      <c r="Q93" s="222">
        <v>900</v>
      </c>
    </row>
    <row r="94" spans="1:17" ht="17.25" customHeight="1">
      <c r="A94" s="222">
        <v>424551</v>
      </c>
      <c r="B94" s="222" t="s">
        <v>566</v>
      </c>
      <c r="C94" s="222" t="s">
        <v>567</v>
      </c>
      <c r="D94" s="222" t="s">
        <v>246</v>
      </c>
      <c r="E94" s="222" t="s">
        <v>161</v>
      </c>
      <c r="F94" s="222">
        <v>33162</v>
      </c>
      <c r="G94" s="222" t="s">
        <v>311</v>
      </c>
      <c r="H94" s="222" t="s">
        <v>343</v>
      </c>
      <c r="I94" s="222" t="s">
        <v>470</v>
      </c>
      <c r="M94" s="222" t="s">
        <v>311</v>
      </c>
      <c r="Q94" s="222">
        <v>900</v>
      </c>
    </row>
    <row r="95" spans="1:17" ht="17.25" customHeight="1">
      <c r="A95" s="222">
        <v>424513</v>
      </c>
      <c r="B95" s="222" t="s">
        <v>3094</v>
      </c>
      <c r="C95" s="222" t="s">
        <v>72</v>
      </c>
      <c r="D95" s="222" t="s">
        <v>548</v>
      </c>
      <c r="E95" s="222" t="s">
        <v>160</v>
      </c>
      <c r="F95" s="222">
        <v>33239</v>
      </c>
      <c r="G95" s="222" t="s">
        <v>311</v>
      </c>
      <c r="H95" s="222" t="s">
        <v>343</v>
      </c>
      <c r="I95" s="222" t="s">
        <v>470</v>
      </c>
      <c r="M95" s="222" t="s">
        <v>311</v>
      </c>
      <c r="Q95" s="222">
        <v>900</v>
      </c>
    </row>
    <row r="96" spans="1:17" ht="17.25" customHeight="1">
      <c r="A96" s="222">
        <v>422409</v>
      </c>
      <c r="B96" s="222" t="s">
        <v>2933</v>
      </c>
      <c r="C96" s="222" t="s">
        <v>2934</v>
      </c>
      <c r="D96" s="222" t="s">
        <v>965</v>
      </c>
      <c r="E96" s="222" t="s">
        <v>161</v>
      </c>
      <c r="F96" s="222">
        <v>33239</v>
      </c>
      <c r="H96" s="222" t="s">
        <v>343</v>
      </c>
      <c r="I96" s="222" t="s">
        <v>470</v>
      </c>
      <c r="M96" s="222" t="s">
        <v>311</v>
      </c>
      <c r="Q96" s="222">
        <v>900</v>
      </c>
    </row>
    <row r="97" spans="1:17" ht="17.25" customHeight="1">
      <c r="A97" s="222">
        <v>415416</v>
      </c>
      <c r="B97" s="222" t="s">
        <v>3034</v>
      </c>
      <c r="C97" s="222" t="s">
        <v>380</v>
      </c>
      <c r="D97" s="222" t="s">
        <v>3035</v>
      </c>
      <c r="E97" s="222" t="s">
        <v>160</v>
      </c>
      <c r="F97" s="222">
        <v>33257</v>
      </c>
      <c r="G97" s="222" t="s">
        <v>321</v>
      </c>
      <c r="H97" s="222" t="s">
        <v>343</v>
      </c>
      <c r="I97" s="222" t="s">
        <v>470</v>
      </c>
      <c r="M97" s="222" t="s">
        <v>320</v>
      </c>
      <c r="Q97" s="222">
        <v>900</v>
      </c>
    </row>
    <row r="98" spans="1:17" ht="17.25" customHeight="1">
      <c r="A98" s="222">
        <v>423236</v>
      </c>
      <c r="B98" s="222" t="s">
        <v>2923</v>
      </c>
      <c r="C98" s="222" t="s">
        <v>95</v>
      </c>
      <c r="D98" s="222" t="s">
        <v>2922</v>
      </c>
      <c r="E98" s="222" t="s">
        <v>161</v>
      </c>
      <c r="F98" s="222">
        <v>33264</v>
      </c>
      <c r="G98" s="222" t="s">
        <v>311</v>
      </c>
      <c r="H98" s="222" t="s">
        <v>343</v>
      </c>
      <c r="I98" s="222" t="s">
        <v>470</v>
      </c>
      <c r="M98" s="222" t="s">
        <v>320</v>
      </c>
      <c r="Q98" s="222">
        <v>900</v>
      </c>
    </row>
    <row r="99" spans="1:17" ht="17.25" customHeight="1">
      <c r="A99" s="222">
        <v>418762</v>
      </c>
      <c r="B99" s="222" t="s">
        <v>2790</v>
      </c>
      <c r="C99" s="222" t="s">
        <v>77</v>
      </c>
      <c r="D99" s="222" t="s">
        <v>222</v>
      </c>
      <c r="E99" s="222" t="s">
        <v>160</v>
      </c>
      <c r="F99" s="222">
        <v>33286</v>
      </c>
      <c r="G99" s="222" t="s">
        <v>311</v>
      </c>
      <c r="H99" s="222" t="s">
        <v>343</v>
      </c>
      <c r="I99" s="222" t="s">
        <v>470</v>
      </c>
      <c r="M99" s="222" t="s">
        <v>311</v>
      </c>
      <c r="Q99" s="222">
        <v>900</v>
      </c>
    </row>
    <row r="100" spans="1:17" ht="17.25" customHeight="1">
      <c r="A100" s="222">
        <v>425226</v>
      </c>
      <c r="B100" s="222" t="s">
        <v>2996</v>
      </c>
      <c r="C100" s="222" t="s">
        <v>73</v>
      </c>
      <c r="D100" s="222" t="s">
        <v>219</v>
      </c>
      <c r="E100" s="222" t="s">
        <v>160</v>
      </c>
      <c r="F100" s="222">
        <v>33312</v>
      </c>
      <c r="G100" s="222" t="s">
        <v>3501</v>
      </c>
      <c r="H100" s="222" t="s">
        <v>343</v>
      </c>
      <c r="I100" s="222" t="s">
        <v>470</v>
      </c>
      <c r="M100" s="222" t="s">
        <v>320</v>
      </c>
      <c r="Q100" s="222">
        <v>900</v>
      </c>
    </row>
    <row r="101" spans="1:17" ht="17.25" customHeight="1">
      <c r="A101" s="222">
        <v>413180</v>
      </c>
      <c r="B101" s="222" t="s">
        <v>2698</v>
      </c>
      <c r="C101" s="222" t="s">
        <v>140</v>
      </c>
      <c r="D101" s="222" t="s">
        <v>861</v>
      </c>
      <c r="E101" s="222" t="s">
        <v>161</v>
      </c>
      <c r="F101" s="222">
        <v>33329</v>
      </c>
      <c r="G101" s="222" t="s">
        <v>311</v>
      </c>
      <c r="H101" s="222" t="s">
        <v>343</v>
      </c>
      <c r="I101" s="222" t="s">
        <v>470</v>
      </c>
      <c r="M101" s="222" t="s">
        <v>320</v>
      </c>
      <c r="Q101" s="222">
        <v>900</v>
      </c>
    </row>
    <row r="102" spans="1:17" ht="17.25" customHeight="1">
      <c r="A102" s="222">
        <v>414041</v>
      </c>
      <c r="B102" s="222" t="s">
        <v>2846</v>
      </c>
      <c r="C102" s="222" t="s">
        <v>1562</v>
      </c>
      <c r="D102" s="222" t="s">
        <v>245</v>
      </c>
      <c r="E102" s="222" t="s">
        <v>161</v>
      </c>
      <c r="F102" s="222">
        <v>33382</v>
      </c>
      <c r="G102" s="222" t="s">
        <v>3574</v>
      </c>
      <c r="H102" s="222" t="s">
        <v>343</v>
      </c>
      <c r="I102" s="222" t="s">
        <v>470</v>
      </c>
      <c r="M102" s="222" t="s">
        <v>314</v>
      </c>
      <c r="Q102" s="222">
        <v>900</v>
      </c>
    </row>
    <row r="103" spans="1:17" ht="17.25" customHeight="1">
      <c r="A103" s="222">
        <v>422713</v>
      </c>
      <c r="B103" s="222" t="s">
        <v>568</v>
      </c>
      <c r="C103" s="222" t="s">
        <v>79</v>
      </c>
      <c r="D103" s="222" t="s">
        <v>569</v>
      </c>
      <c r="E103" s="222" t="s">
        <v>161</v>
      </c>
      <c r="F103" s="222">
        <v>33390</v>
      </c>
      <c r="G103" s="222" t="s">
        <v>3472</v>
      </c>
      <c r="H103" s="222" t="s">
        <v>343</v>
      </c>
      <c r="I103" s="222" t="s">
        <v>470</v>
      </c>
      <c r="M103" s="222" t="s">
        <v>320</v>
      </c>
      <c r="Q103" s="222">
        <v>900</v>
      </c>
    </row>
    <row r="104" spans="1:17" ht="17.25" customHeight="1">
      <c r="A104" s="222">
        <v>414339</v>
      </c>
      <c r="B104" s="222" t="s">
        <v>1191</v>
      </c>
      <c r="C104" s="222" t="s">
        <v>1129</v>
      </c>
      <c r="D104" s="222" t="s">
        <v>2800</v>
      </c>
      <c r="E104" s="222" t="s">
        <v>160</v>
      </c>
      <c r="F104" s="222">
        <v>33501</v>
      </c>
      <c r="G104" s="222" t="s">
        <v>3515</v>
      </c>
      <c r="H104" s="222" t="s">
        <v>343</v>
      </c>
      <c r="I104" s="222" t="s">
        <v>470</v>
      </c>
      <c r="M104" s="222" t="s">
        <v>320</v>
      </c>
      <c r="Q104" s="222">
        <v>900</v>
      </c>
    </row>
    <row r="105" spans="1:17" ht="17.25" customHeight="1">
      <c r="A105" s="222">
        <v>412525</v>
      </c>
      <c r="B105" s="222" t="s">
        <v>2955</v>
      </c>
      <c r="C105" s="222" t="s">
        <v>839</v>
      </c>
      <c r="D105" s="222" t="s">
        <v>2956</v>
      </c>
      <c r="E105" s="222" t="s">
        <v>160</v>
      </c>
      <c r="F105" s="222">
        <v>33515</v>
      </c>
      <c r="G105" s="222" t="s">
        <v>3580</v>
      </c>
      <c r="H105" s="222" t="s">
        <v>343</v>
      </c>
      <c r="I105" s="222" t="s">
        <v>470</v>
      </c>
      <c r="M105" s="222" t="s">
        <v>314</v>
      </c>
      <c r="Q105" s="222">
        <v>900</v>
      </c>
    </row>
    <row r="106" spans="1:17" ht="17.25" customHeight="1">
      <c r="A106" s="222">
        <v>413738</v>
      </c>
      <c r="B106" s="222" t="s">
        <v>2988</v>
      </c>
      <c r="C106" s="222" t="s">
        <v>105</v>
      </c>
      <c r="D106" s="222" t="s">
        <v>277</v>
      </c>
      <c r="E106" s="222" t="s">
        <v>160</v>
      </c>
      <c r="F106" s="222">
        <v>33604</v>
      </c>
      <c r="G106" s="222" t="s">
        <v>3770</v>
      </c>
      <c r="H106" s="222" t="s">
        <v>343</v>
      </c>
      <c r="I106" s="222" t="s">
        <v>470</v>
      </c>
      <c r="M106" s="222" t="s">
        <v>330</v>
      </c>
      <c r="Q106" s="222">
        <v>900</v>
      </c>
    </row>
    <row r="107" spans="1:17" ht="17.25" customHeight="1">
      <c r="A107" s="222">
        <v>416217</v>
      </c>
      <c r="B107" s="222" t="s">
        <v>544</v>
      </c>
      <c r="C107" s="222" t="s">
        <v>73</v>
      </c>
      <c r="D107" s="222" t="s">
        <v>218</v>
      </c>
      <c r="E107" s="222" t="s">
        <v>161</v>
      </c>
      <c r="F107" s="222">
        <v>33604</v>
      </c>
      <c r="G107" s="222" t="s">
        <v>3468</v>
      </c>
      <c r="H107" s="222" t="s">
        <v>343</v>
      </c>
      <c r="I107" s="222" t="s">
        <v>470</v>
      </c>
      <c r="M107" s="222" t="s">
        <v>320</v>
      </c>
      <c r="Q107" s="222">
        <v>900</v>
      </c>
    </row>
    <row r="108" spans="1:17" ht="17.25" customHeight="1">
      <c r="A108" s="222">
        <v>418837</v>
      </c>
      <c r="B108" s="222" t="s">
        <v>2682</v>
      </c>
      <c r="C108" s="222" t="s">
        <v>85</v>
      </c>
      <c r="D108" s="222" t="s">
        <v>834</v>
      </c>
      <c r="E108" s="222" t="s">
        <v>160</v>
      </c>
      <c r="F108" s="222">
        <v>33618</v>
      </c>
      <c r="G108" s="222" t="s">
        <v>3557</v>
      </c>
      <c r="H108" s="222" t="s">
        <v>343</v>
      </c>
      <c r="I108" s="222" t="s">
        <v>470</v>
      </c>
      <c r="M108" s="222" t="s">
        <v>314</v>
      </c>
      <c r="Q108" s="222">
        <v>900</v>
      </c>
    </row>
    <row r="109" spans="1:17" ht="17.25" customHeight="1">
      <c r="A109" s="222">
        <v>421083</v>
      </c>
      <c r="B109" s="222" t="s">
        <v>2691</v>
      </c>
      <c r="C109" s="222" t="s">
        <v>927</v>
      </c>
      <c r="D109" s="222" t="s">
        <v>2692</v>
      </c>
      <c r="E109" s="222" t="s">
        <v>160</v>
      </c>
      <c r="F109" s="222">
        <v>33641</v>
      </c>
      <c r="G109" s="222" t="s">
        <v>311</v>
      </c>
      <c r="H109" s="222" t="s">
        <v>343</v>
      </c>
      <c r="I109" s="222" t="s">
        <v>470</v>
      </c>
      <c r="M109" s="222" t="s">
        <v>311</v>
      </c>
      <c r="Q109" s="222">
        <v>900</v>
      </c>
    </row>
    <row r="110" spans="1:17" ht="17.25" customHeight="1">
      <c r="A110" s="222">
        <v>415636</v>
      </c>
      <c r="B110" s="222" t="s">
        <v>2878</v>
      </c>
      <c r="C110" s="222" t="s">
        <v>660</v>
      </c>
      <c r="D110" s="222" t="s">
        <v>254</v>
      </c>
      <c r="E110" s="222" t="s">
        <v>160</v>
      </c>
      <c r="F110" s="222">
        <v>33673</v>
      </c>
      <c r="G110" s="222" t="s">
        <v>311</v>
      </c>
      <c r="H110" s="222" t="s">
        <v>343</v>
      </c>
      <c r="I110" s="222" t="s">
        <v>470</v>
      </c>
      <c r="M110" s="222" t="s">
        <v>320</v>
      </c>
      <c r="Q110" s="222">
        <v>900</v>
      </c>
    </row>
    <row r="111" spans="1:17" ht="17.25" customHeight="1">
      <c r="A111" s="222">
        <v>417236</v>
      </c>
      <c r="B111" s="222" t="s">
        <v>2864</v>
      </c>
      <c r="C111" s="222" t="s">
        <v>85</v>
      </c>
      <c r="D111" s="222" t="s">
        <v>739</v>
      </c>
      <c r="E111" s="222" t="s">
        <v>160</v>
      </c>
      <c r="F111" s="222">
        <v>33797</v>
      </c>
      <c r="G111" s="222" t="s">
        <v>3575</v>
      </c>
      <c r="H111" s="222" t="s">
        <v>343</v>
      </c>
      <c r="I111" s="222" t="s">
        <v>470</v>
      </c>
      <c r="M111" s="222" t="s">
        <v>320</v>
      </c>
      <c r="Q111" s="222">
        <v>900</v>
      </c>
    </row>
    <row r="112" spans="1:17" ht="17.25" customHeight="1">
      <c r="A112" s="222">
        <v>422473</v>
      </c>
      <c r="B112" s="222" t="s">
        <v>746</v>
      </c>
      <c r="C112" s="222" t="s">
        <v>1199</v>
      </c>
      <c r="D112" s="222" t="s">
        <v>252</v>
      </c>
      <c r="E112" s="222" t="s">
        <v>160</v>
      </c>
      <c r="F112" s="222">
        <v>33844</v>
      </c>
      <c r="G112" s="222" t="s">
        <v>327</v>
      </c>
      <c r="H112" s="222" t="s">
        <v>343</v>
      </c>
      <c r="I112" s="222" t="s">
        <v>470</v>
      </c>
      <c r="M112" s="222" t="s">
        <v>327</v>
      </c>
      <c r="Q112" s="222">
        <v>900</v>
      </c>
    </row>
    <row r="113" spans="1:17" ht="17.25" customHeight="1">
      <c r="A113" s="222">
        <v>420788</v>
      </c>
      <c r="B113" s="222" t="s">
        <v>3025</v>
      </c>
      <c r="C113" s="222" t="s">
        <v>889</v>
      </c>
      <c r="D113" s="222" t="s">
        <v>562</v>
      </c>
      <c r="E113" s="222" t="s">
        <v>160</v>
      </c>
      <c r="F113" s="222">
        <v>33905</v>
      </c>
      <c r="G113" s="222" t="s">
        <v>311</v>
      </c>
      <c r="H113" s="222" t="s">
        <v>343</v>
      </c>
      <c r="I113" s="222" t="s">
        <v>470</v>
      </c>
      <c r="M113" s="222" t="s">
        <v>311</v>
      </c>
      <c r="Q113" s="222">
        <v>900</v>
      </c>
    </row>
    <row r="114" spans="1:17" ht="17.25" customHeight="1">
      <c r="A114" s="222">
        <v>414026</v>
      </c>
      <c r="B114" s="222" t="s">
        <v>2939</v>
      </c>
      <c r="C114" s="222" t="s">
        <v>122</v>
      </c>
      <c r="D114" s="222" t="s">
        <v>2940</v>
      </c>
      <c r="E114" s="222" t="s">
        <v>161</v>
      </c>
      <c r="F114" s="222">
        <v>33908</v>
      </c>
      <c r="G114" s="222" t="s">
        <v>311</v>
      </c>
      <c r="H114" s="222" t="s">
        <v>343</v>
      </c>
      <c r="I114" s="222" t="s">
        <v>470</v>
      </c>
      <c r="M114" s="222" t="s">
        <v>311</v>
      </c>
      <c r="Q114" s="222">
        <v>900</v>
      </c>
    </row>
    <row r="115" spans="1:17" ht="17.25" customHeight="1">
      <c r="A115" s="222">
        <v>422147</v>
      </c>
      <c r="B115" s="222" t="s">
        <v>2635</v>
      </c>
      <c r="C115" s="222" t="s">
        <v>506</v>
      </c>
      <c r="D115" s="222" t="s">
        <v>869</v>
      </c>
      <c r="E115" s="222" t="s">
        <v>160</v>
      </c>
      <c r="F115" s="222">
        <v>33970</v>
      </c>
      <c r="G115" s="222" t="s">
        <v>3472</v>
      </c>
      <c r="H115" s="222" t="s">
        <v>343</v>
      </c>
      <c r="I115" s="222" t="s">
        <v>470</v>
      </c>
      <c r="M115" s="222" t="s">
        <v>320</v>
      </c>
      <c r="Q115" s="222">
        <v>900</v>
      </c>
    </row>
    <row r="116" spans="1:17" ht="17.25" customHeight="1">
      <c r="A116" s="222">
        <v>420058</v>
      </c>
      <c r="B116" s="222" t="s">
        <v>555</v>
      </c>
      <c r="C116" s="222" t="s">
        <v>107</v>
      </c>
      <c r="D116" s="222" t="s">
        <v>231</v>
      </c>
      <c r="E116" s="222" t="s">
        <v>160</v>
      </c>
      <c r="F116" s="222">
        <v>33970</v>
      </c>
      <c r="G116" s="222" t="s">
        <v>311</v>
      </c>
      <c r="H116" s="222" t="s">
        <v>343</v>
      </c>
      <c r="I116" s="222" t="s">
        <v>470</v>
      </c>
      <c r="M116" s="222" t="s">
        <v>311</v>
      </c>
      <c r="Q116" s="222">
        <v>900</v>
      </c>
    </row>
    <row r="117" spans="1:17" ht="17.25" customHeight="1">
      <c r="A117" s="222">
        <v>418742</v>
      </c>
      <c r="B117" s="222" t="s">
        <v>2723</v>
      </c>
      <c r="C117" s="222" t="s">
        <v>76</v>
      </c>
      <c r="D117" s="222" t="s">
        <v>231</v>
      </c>
      <c r="E117" s="222" t="s">
        <v>160</v>
      </c>
      <c r="F117" s="222">
        <v>33970</v>
      </c>
      <c r="G117" s="222" t="s">
        <v>311</v>
      </c>
      <c r="H117" s="222" t="s">
        <v>343</v>
      </c>
      <c r="I117" s="222" t="s">
        <v>470</v>
      </c>
      <c r="M117" s="222" t="s">
        <v>311</v>
      </c>
      <c r="Q117" s="222">
        <v>900</v>
      </c>
    </row>
    <row r="118" spans="1:17" ht="17.25" customHeight="1">
      <c r="A118" s="222">
        <v>419875</v>
      </c>
      <c r="B118" s="222" t="s">
        <v>2979</v>
      </c>
      <c r="C118" s="222" t="s">
        <v>612</v>
      </c>
      <c r="D118" s="222" t="s">
        <v>714</v>
      </c>
      <c r="E118" s="222" t="s">
        <v>160</v>
      </c>
      <c r="F118" s="222">
        <v>33970</v>
      </c>
      <c r="G118" s="222" t="s">
        <v>311</v>
      </c>
      <c r="H118" s="222" t="s">
        <v>3631</v>
      </c>
      <c r="I118" s="222" t="s">
        <v>470</v>
      </c>
      <c r="Q118" s="222">
        <v>900</v>
      </c>
    </row>
    <row r="119" spans="1:17" ht="17.25" customHeight="1">
      <c r="A119" s="222">
        <v>422750</v>
      </c>
      <c r="B119" s="222" t="s">
        <v>3017</v>
      </c>
      <c r="C119" s="222" t="s">
        <v>123</v>
      </c>
      <c r="D119" s="222" t="s">
        <v>546</v>
      </c>
      <c r="E119" s="222" t="s">
        <v>161</v>
      </c>
      <c r="F119" s="222">
        <v>33970</v>
      </c>
      <c r="G119" s="222" t="s">
        <v>311</v>
      </c>
      <c r="H119" s="222" t="s">
        <v>343</v>
      </c>
      <c r="I119" s="222" t="s">
        <v>470</v>
      </c>
      <c r="M119" s="222" t="s">
        <v>311</v>
      </c>
      <c r="Q119" s="222">
        <v>900</v>
      </c>
    </row>
    <row r="120" spans="1:17" ht="17.25" customHeight="1">
      <c r="A120" s="222">
        <v>414276</v>
      </c>
      <c r="B120" s="222" t="s">
        <v>2884</v>
      </c>
      <c r="C120" s="222" t="s">
        <v>547</v>
      </c>
      <c r="D120" s="222" t="s">
        <v>2885</v>
      </c>
      <c r="E120" s="222" t="s">
        <v>161</v>
      </c>
      <c r="F120" s="222">
        <v>33974</v>
      </c>
      <c r="G120" s="222" t="s">
        <v>3577</v>
      </c>
      <c r="H120" s="222" t="s">
        <v>343</v>
      </c>
      <c r="I120" s="222" t="s">
        <v>470</v>
      </c>
      <c r="M120" s="222" t="s">
        <v>331</v>
      </c>
      <c r="Q120" s="222">
        <v>900</v>
      </c>
    </row>
    <row r="121" spans="1:17" ht="17.25" customHeight="1">
      <c r="A121" s="222">
        <v>414150</v>
      </c>
      <c r="B121" s="222" t="s">
        <v>2957</v>
      </c>
      <c r="C121" s="222" t="s">
        <v>839</v>
      </c>
      <c r="D121" s="222" t="s">
        <v>2958</v>
      </c>
      <c r="E121" s="222" t="s">
        <v>160</v>
      </c>
      <c r="F121" s="222">
        <v>33974</v>
      </c>
      <c r="G121" s="222" t="s">
        <v>3581</v>
      </c>
      <c r="H121" s="222" t="s">
        <v>343</v>
      </c>
      <c r="I121" s="222" t="s">
        <v>470</v>
      </c>
      <c r="M121" s="222" t="s">
        <v>314</v>
      </c>
      <c r="Q121" s="222">
        <v>900</v>
      </c>
    </row>
    <row r="122" spans="1:17" ht="17.25" customHeight="1">
      <c r="A122" s="222">
        <v>424628</v>
      </c>
      <c r="B122" s="222" t="s">
        <v>3077</v>
      </c>
      <c r="C122" s="222" t="s">
        <v>3078</v>
      </c>
      <c r="D122" s="222" t="s">
        <v>1098</v>
      </c>
      <c r="E122" s="222" t="s">
        <v>161</v>
      </c>
      <c r="F122" s="222">
        <v>33976</v>
      </c>
      <c r="G122" s="222" t="s">
        <v>3516</v>
      </c>
      <c r="H122" s="222" t="s">
        <v>343</v>
      </c>
      <c r="I122" s="222" t="s">
        <v>470</v>
      </c>
      <c r="M122" s="222" t="s">
        <v>320</v>
      </c>
      <c r="Q122" s="222">
        <v>900</v>
      </c>
    </row>
    <row r="123" spans="1:17" ht="17.25" customHeight="1">
      <c r="A123" s="222">
        <v>415287</v>
      </c>
      <c r="B123" s="222" t="s">
        <v>2749</v>
      </c>
      <c r="C123" s="222" t="s">
        <v>92</v>
      </c>
      <c r="D123" s="222" t="s">
        <v>854</v>
      </c>
      <c r="E123" s="222" t="s">
        <v>160</v>
      </c>
      <c r="F123" s="222">
        <v>33980</v>
      </c>
      <c r="G123" s="222" t="s">
        <v>311</v>
      </c>
      <c r="H123" s="222" t="s">
        <v>343</v>
      </c>
      <c r="I123" s="222" t="s">
        <v>470</v>
      </c>
      <c r="M123" s="222" t="s">
        <v>311</v>
      </c>
      <c r="Q123" s="222">
        <v>900</v>
      </c>
    </row>
    <row r="124" spans="1:17" ht="17.25" customHeight="1">
      <c r="A124" s="222">
        <v>424163</v>
      </c>
      <c r="B124" s="222" t="s">
        <v>2904</v>
      </c>
      <c r="C124" s="222" t="s">
        <v>262</v>
      </c>
      <c r="D124" s="222" t="s">
        <v>1197</v>
      </c>
      <c r="E124" s="222" t="s">
        <v>161</v>
      </c>
      <c r="F124" s="222">
        <v>33999</v>
      </c>
      <c r="G124" s="222" t="s">
        <v>311</v>
      </c>
      <c r="H124" s="222" t="s">
        <v>343</v>
      </c>
      <c r="I124" s="222" t="s">
        <v>470</v>
      </c>
      <c r="M124" s="222" t="s">
        <v>320</v>
      </c>
      <c r="Q124" s="222">
        <v>900</v>
      </c>
    </row>
    <row r="125" spans="1:17" ht="17.25" customHeight="1">
      <c r="A125" s="222">
        <v>419550</v>
      </c>
      <c r="B125" s="222" t="s">
        <v>2661</v>
      </c>
      <c r="C125" s="222" t="s">
        <v>1545</v>
      </c>
      <c r="D125" s="222" t="s">
        <v>222</v>
      </c>
      <c r="E125" s="222" t="s">
        <v>161</v>
      </c>
      <c r="F125" s="222">
        <v>34033</v>
      </c>
      <c r="G125" s="222" t="s">
        <v>311</v>
      </c>
      <c r="H125" s="222" t="s">
        <v>343</v>
      </c>
      <c r="I125" s="222" t="s">
        <v>470</v>
      </c>
      <c r="M125" s="222" t="s">
        <v>311</v>
      </c>
      <c r="Q125" s="222">
        <v>900</v>
      </c>
    </row>
    <row r="126" spans="1:17" ht="17.25" customHeight="1">
      <c r="A126" s="222">
        <v>421727</v>
      </c>
      <c r="B126" s="222" t="s">
        <v>3020</v>
      </c>
      <c r="C126" s="222" t="s">
        <v>1026</v>
      </c>
      <c r="D126" s="222" t="s">
        <v>537</v>
      </c>
      <c r="E126" s="222" t="s">
        <v>161</v>
      </c>
      <c r="F126" s="222">
        <v>34056</v>
      </c>
      <c r="G126" s="222" t="s">
        <v>311</v>
      </c>
      <c r="H126" s="222" t="s">
        <v>343</v>
      </c>
      <c r="I126" s="222" t="s">
        <v>470</v>
      </c>
      <c r="M126" s="222" t="s">
        <v>311</v>
      </c>
      <c r="Q126" s="222">
        <v>900</v>
      </c>
    </row>
    <row r="127" spans="1:17" ht="17.25" customHeight="1">
      <c r="A127" s="222">
        <v>419751</v>
      </c>
      <c r="B127" s="222" t="s">
        <v>2680</v>
      </c>
      <c r="C127" s="222" t="s">
        <v>94</v>
      </c>
      <c r="D127" s="222" t="s">
        <v>803</v>
      </c>
      <c r="E127" s="222" t="s">
        <v>160</v>
      </c>
      <c r="F127" s="222">
        <v>34074</v>
      </c>
      <c r="G127" s="222" t="s">
        <v>321</v>
      </c>
      <c r="H127" s="222" t="s">
        <v>343</v>
      </c>
      <c r="I127" s="222" t="s">
        <v>470</v>
      </c>
      <c r="M127" s="222" t="s">
        <v>311</v>
      </c>
      <c r="Q127" s="222">
        <v>900</v>
      </c>
    </row>
    <row r="128" spans="1:17" ht="17.25" customHeight="1">
      <c r="A128" s="222">
        <v>417248</v>
      </c>
      <c r="B128" s="222" t="s">
        <v>2845</v>
      </c>
      <c r="C128" s="222" t="s">
        <v>129</v>
      </c>
      <c r="D128" s="222" t="s">
        <v>693</v>
      </c>
      <c r="E128" s="222" t="s">
        <v>161</v>
      </c>
      <c r="F128" s="222">
        <v>34158</v>
      </c>
      <c r="G128" s="222" t="s">
        <v>316</v>
      </c>
      <c r="H128" s="222" t="s">
        <v>343</v>
      </c>
      <c r="I128" s="222" t="s">
        <v>470</v>
      </c>
      <c r="M128" s="222" t="s">
        <v>316</v>
      </c>
      <c r="Q128" s="222">
        <v>900</v>
      </c>
    </row>
    <row r="129" spans="1:17" ht="17.25" customHeight="1">
      <c r="A129" s="222">
        <v>421215</v>
      </c>
      <c r="B129" s="222" t="s">
        <v>2886</v>
      </c>
      <c r="C129" s="222" t="s">
        <v>1062</v>
      </c>
      <c r="D129" s="222" t="s">
        <v>248</v>
      </c>
      <c r="E129" s="222" t="s">
        <v>161</v>
      </c>
      <c r="F129" s="222">
        <v>34186</v>
      </c>
      <c r="G129" s="222" t="s">
        <v>311</v>
      </c>
      <c r="H129" s="222" t="s">
        <v>343</v>
      </c>
      <c r="I129" s="222" t="s">
        <v>470</v>
      </c>
      <c r="M129" s="222" t="s">
        <v>311</v>
      </c>
      <c r="Q129" s="222">
        <v>900</v>
      </c>
    </row>
    <row r="130" spans="1:17" ht="17.25" customHeight="1">
      <c r="A130" s="222">
        <v>415079</v>
      </c>
      <c r="B130" s="222" t="s">
        <v>2887</v>
      </c>
      <c r="C130" s="222" t="s">
        <v>93</v>
      </c>
      <c r="D130" s="222" t="s">
        <v>2888</v>
      </c>
      <c r="E130" s="222" t="s">
        <v>160</v>
      </c>
      <c r="F130" s="222">
        <v>34195</v>
      </c>
      <c r="G130" s="222" t="s">
        <v>311</v>
      </c>
      <c r="H130" s="222" t="s">
        <v>343</v>
      </c>
      <c r="I130" s="222" t="s">
        <v>470</v>
      </c>
      <c r="M130" s="222" t="s">
        <v>337</v>
      </c>
      <c r="Q130" s="222">
        <v>900</v>
      </c>
    </row>
    <row r="131" spans="1:17" ht="17.25" customHeight="1">
      <c r="A131" s="222">
        <v>425431</v>
      </c>
      <c r="B131" s="222" t="s">
        <v>2993</v>
      </c>
      <c r="C131" s="222" t="s">
        <v>135</v>
      </c>
      <c r="D131" s="222" t="s">
        <v>248</v>
      </c>
      <c r="E131" s="222" t="s">
        <v>160</v>
      </c>
      <c r="F131" s="222">
        <v>34219</v>
      </c>
      <c r="G131" s="222" t="s">
        <v>311</v>
      </c>
      <c r="H131" s="222" t="s">
        <v>343</v>
      </c>
      <c r="I131" s="222" t="s">
        <v>470</v>
      </c>
      <c r="M131" s="222" t="s">
        <v>311</v>
      </c>
      <c r="Q131" s="222">
        <v>900</v>
      </c>
    </row>
    <row r="132" spans="1:17" ht="17.25" customHeight="1">
      <c r="A132" s="222">
        <v>421494</v>
      </c>
      <c r="B132" s="222" t="s">
        <v>2636</v>
      </c>
      <c r="C132" s="222" t="s">
        <v>126</v>
      </c>
      <c r="D132" s="222" t="s">
        <v>862</v>
      </c>
      <c r="E132" s="222" t="s">
        <v>161</v>
      </c>
      <c r="F132" s="222">
        <v>34248</v>
      </c>
      <c r="G132" s="222" t="s">
        <v>315</v>
      </c>
      <c r="H132" s="222" t="s">
        <v>343</v>
      </c>
      <c r="I132" s="222" t="s">
        <v>470</v>
      </c>
      <c r="M132" s="222" t="s">
        <v>320</v>
      </c>
      <c r="Q132" s="222">
        <v>900</v>
      </c>
    </row>
    <row r="133" spans="1:17" ht="17.25" customHeight="1">
      <c r="A133" s="222">
        <v>422736</v>
      </c>
      <c r="B133" s="222" t="s">
        <v>2913</v>
      </c>
      <c r="C133" s="222" t="s">
        <v>758</v>
      </c>
      <c r="D133" s="222" t="s">
        <v>216</v>
      </c>
      <c r="E133" s="222" t="s">
        <v>161</v>
      </c>
      <c r="F133" s="222">
        <v>34291</v>
      </c>
      <c r="G133" s="222" t="s">
        <v>311</v>
      </c>
      <c r="H133" s="222" t="s">
        <v>343</v>
      </c>
      <c r="I133" s="222" t="s">
        <v>470</v>
      </c>
      <c r="M133" s="222" t="s">
        <v>311</v>
      </c>
      <c r="Q133" s="222">
        <v>900</v>
      </c>
    </row>
    <row r="134" spans="1:17" ht="17.25" customHeight="1">
      <c r="A134" s="222">
        <v>416400</v>
      </c>
      <c r="B134" s="222" t="s">
        <v>3066</v>
      </c>
      <c r="C134" s="222" t="s">
        <v>1155</v>
      </c>
      <c r="D134" s="222" t="s">
        <v>254</v>
      </c>
      <c r="E134" s="222" t="s">
        <v>160</v>
      </c>
      <c r="F134" s="222">
        <v>34299</v>
      </c>
      <c r="G134" s="222" t="s">
        <v>311</v>
      </c>
      <c r="H134" s="222" t="s">
        <v>343</v>
      </c>
      <c r="I134" s="222" t="s">
        <v>470</v>
      </c>
      <c r="M134" s="222" t="s">
        <v>311</v>
      </c>
      <c r="Q134" s="222">
        <v>900</v>
      </c>
    </row>
    <row r="135" spans="1:17" ht="17.25" customHeight="1">
      <c r="A135" s="222">
        <v>418685</v>
      </c>
      <c r="B135" s="222" t="s">
        <v>2665</v>
      </c>
      <c r="C135" s="222" t="s">
        <v>73</v>
      </c>
      <c r="D135" s="222" t="s">
        <v>1208</v>
      </c>
      <c r="E135" s="222" t="s">
        <v>160</v>
      </c>
      <c r="F135" s="222">
        <v>34335</v>
      </c>
      <c r="G135" s="222" t="s">
        <v>311</v>
      </c>
      <c r="H135" s="222" t="s">
        <v>343</v>
      </c>
      <c r="I135" s="222" t="s">
        <v>470</v>
      </c>
      <c r="M135" s="222" t="s">
        <v>311</v>
      </c>
      <c r="Q135" s="222">
        <v>900</v>
      </c>
    </row>
    <row r="136" spans="1:17" ht="17.25" customHeight="1">
      <c r="A136" s="222">
        <v>417813</v>
      </c>
      <c r="B136" s="222" t="s">
        <v>2791</v>
      </c>
      <c r="C136" s="222" t="s">
        <v>898</v>
      </c>
      <c r="D136" s="222" t="s">
        <v>221</v>
      </c>
      <c r="E136" s="222" t="s">
        <v>160</v>
      </c>
      <c r="F136" s="222">
        <v>34335</v>
      </c>
      <c r="G136" s="222" t="s">
        <v>311</v>
      </c>
      <c r="H136" s="222" t="s">
        <v>343</v>
      </c>
      <c r="I136" s="222" t="s">
        <v>470</v>
      </c>
      <c r="M136" s="222" t="s">
        <v>311</v>
      </c>
      <c r="Q136" s="222">
        <v>900</v>
      </c>
    </row>
    <row r="137" spans="1:17" ht="17.25" customHeight="1">
      <c r="A137" s="222">
        <v>418211</v>
      </c>
      <c r="B137" s="222" t="s">
        <v>2708</v>
      </c>
      <c r="C137" s="222" t="s">
        <v>2709</v>
      </c>
      <c r="D137" s="222" t="s">
        <v>921</v>
      </c>
      <c r="E137" s="222" t="s">
        <v>161</v>
      </c>
      <c r="F137" s="222">
        <v>34335</v>
      </c>
      <c r="G137" s="222" t="s">
        <v>320</v>
      </c>
      <c r="H137" s="222" t="s">
        <v>343</v>
      </c>
      <c r="I137" s="222" t="s">
        <v>470</v>
      </c>
      <c r="M137" s="222" t="s">
        <v>320</v>
      </c>
      <c r="Q137" s="222">
        <v>900</v>
      </c>
    </row>
    <row r="138" spans="1:17" ht="17.25" customHeight="1">
      <c r="A138" s="222">
        <v>419129</v>
      </c>
      <c r="B138" s="222" t="s">
        <v>2738</v>
      </c>
      <c r="C138" s="222" t="s">
        <v>105</v>
      </c>
      <c r="D138" s="222" t="s">
        <v>503</v>
      </c>
      <c r="E138" s="222" t="s">
        <v>160</v>
      </c>
      <c r="F138" s="222">
        <v>34335</v>
      </c>
      <c r="G138" s="222" t="s">
        <v>320</v>
      </c>
      <c r="H138" s="222" t="s">
        <v>343</v>
      </c>
      <c r="I138" s="222" t="s">
        <v>470</v>
      </c>
      <c r="M138" s="222" t="s">
        <v>320</v>
      </c>
      <c r="Q138" s="222">
        <v>900</v>
      </c>
    </row>
    <row r="139" spans="1:17" ht="17.25" customHeight="1">
      <c r="A139" s="222">
        <v>419521</v>
      </c>
      <c r="B139" s="222" t="s">
        <v>2799</v>
      </c>
      <c r="C139" s="222" t="s">
        <v>109</v>
      </c>
      <c r="D139" s="222" t="s">
        <v>693</v>
      </c>
      <c r="E139" s="222" t="s">
        <v>161</v>
      </c>
      <c r="F139" s="222">
        <v>34335</v>
      </c>
      <c r="H139" s="222" t="s">
        <v>343</v>
      </c>
      <c r="I139" s="222" t="s">
        <v>470</v>
      </c>
      <c r="M139" s="222" t="s">
        <v>311</v>
      </c>
      <c r="Q139" s="222">
        <v>900</v>
      </c>
    </row>
    <row r="140" spans="1:17" ht="17.25" customHeight="1">
      <c r="A140" s="222">
        <v>420754</v>
      </c>
      <c r="B140" s="222" t="s">
        <v>2644</v>
      </c>
      <c r="C140" s="222" t="s">
        <v>907</v>
      </c>
      <c r="D140" s="222" t="s">
        <v>221</v>
      </c>
      <c r="E140" s="222" t="s">
        <v>161</v>
      </c>
      <c r="F140" s="222">
        <v>34344</v>
      </c>
      <c r="G140" s="222" t="s">
        <v>311</v>
      </c>
      <c r="H140" s="222" t="s">
        <v>343</v>
      </c>
      <c r="I140" s="222" t="s">
        <v>470</v>
      </c>
      <c r="M140" s="222" t="s">
        <v>311</v>
      </c>
      <c r="Q140" s="222">
        <v>900</v>
      </c>
    </row>
    <row r="141" spans="1:17" ht="17.25" customHeight="1">
      <c r="A141" s="222">
        <v>418447</v>
      </c>
      <c r="B141" s="222" t="s">
        <v>2667</v>
      </c>
      <c r="C141" s="222" t="s">
        <v>843</v>
      </c>
      <c r="D141" s="222" t="s">
        <v>216</v>
      </c>
      <c r="E141" s="222" t="s">
        <v>161</v>
      </c>
      <c r="F141" s="222">
        <v>34348</v>
      </c>
      <c r="G141" s="222" t="s">
        <v>311</v>
      </c>
      <c r="H141" s="222" t="s">
        <v>343</v>
      </c>
      <c r="I141" s="222" t="s">
        <v>470</v>
      </c>
      <c r="M141" s="222" t="s">
        <v>311</v>
      </c>
      <c r="Q141" s="222">
        <v>900</v>
      </c>
    </row>
    <row r="142" spans="1:17" ht="17.25" customHeight="1">
      <c r="A142" s="222">
        <v>418240</v>
      </c>
      <c r="B142" s="222" t="s">
        <v>2951</v>
      </c>
      <c r="C142" s="222" t="s">
        <v>931</v>
      </c>
      <c r="D142" s="222" t="s">
        <v>273</v>
      </c>
      <c r="E142" s="222" t="s">
        <v>161</v>
      </c>
      <c r="F142" s="222">
        <v>34351</v>
      </c>
      <c r="G142" s="222" t="s">
        <v>311</v>
      </c>
      <c r="H142" s="222" t="s">
        <v>343</v>
      </c>
      <c r="I142" s="222" t="s">
        <v>470</v>
      </c>
      <c r="M142" s="222" t="s">
        <v>311</v>
      </c>
      <c r="Q142" s="222">
        <v>900</v>
      </c>
    </row>
    <row r="143" spans="1:17" ht="17.25" customHeight="1">
      <c r="A143" s="222">
        <v>423371</v>
      </c>
      <c r="B143" s="222" t="s">
        <v>2631</v>
      </c>
      <c r="C143" s="222" t="s">
        <v>73</v>
      </c>
      <c r="D143" s="222" t="s">
        <v>503</v>
      </c>
      <c r="E143" s="222" t="s">
        <v>161</v>
      </c>
      <c r="F143" s="222">
        <v>34354</v>
      </c>
      <c r="G143" s="222" t="s">
        <v>3534</v>
      </c>
      <c r="H143" s="222" t="s">
        <v>344</v>
      </c>
      <c r="I143" s="222" t="s">
        <v>470</v>
      </c>
      <c r="M143" s="222" t="s">
        <v>297</v>
      </c>
      <c r="Q143" s="222">
        <v>900</v>
      </c>
    </row>
    <row r="144" spans="1:17" ht="17.25" customHeight="1">
      <c r="A144" s="222">
        <v>416964</v>
      </c>
      <c r="B144" s="222" t="s">
        <v>2986</v>
      </c>
      <c r="C144" s="222" t="s">
        <v>2987</v>
      </c>
      <c r="D144" s="222" t="s">
        <v>218</v>
      </c>
      <c r="E144" s="222" t="s">
        <v>160</v>
      </c>
      <c r="F144" s="222">
        <v>34394</v>
      </c>
      <c r="G144" s="222" t="s">
        <v>3586</v>
      </c>
      <c r="H144" s="222" t="s">
        <v>343</v>
      </c>
      <c r="I144" s="222" t="s">
        <v>470</v>
      </c>
      <c r="M144" s="222" t="s">
        <v>320</v>
      </c>
      <c r="Q144" s="222">
        <v>900</v>
      </c>
    </row>
    <row r="145" spans="1:17" ht="17.25" customHeight="1">
      <c r="A145" s="222">
        <v>424146</v>
      </c>
      <c r="B145" s="222" t="s">
        <v>526</v>
      </c>
      <c r="C145" s="222" t="s">
        <v>71</v>
      </c>
      <c r="D145" s="222" t="s">
        <v>527</v>
      </c>
      <c r="E145" s="222" t="s">
        <v>161</v>
      </c>
      <c r="F145" s="222">
        <v>34433</v>
      </c>
      <c r="G145" s="222" t="s">
        <v>311</v>
      </c>
      <c r="H145" s="222" t="s">
        <v>343</v>
      </c>
      <c r="I145" s="222" t="s">
        <v>470</v>
      </c>
      <c r="M145" s="222" t="s">
        <v>311</v>
      </c>
      <c r="Q145" s="222">
        <v>900</v>
      </c>
    </row>
    <row r="146" spans="1:17" ht="17.25" customHeight="1">
      <c r="A146" s="222">
        <v>419890</v>
      </c>
      <c r="B146" s="222" t="s">
        <v>2871</v>
      </c>
      <c r="C146" s="222" t="s">
        <v>74</v>
      </c>
      <c r="D146" s="222" t="s">
        <v>674</v>
      </c>
      <c r="E146" s="222" t="s">
        <v>161</v>
      </c>
      <c r="F146" s="222">
        <v>34449</v>
      </c>
      <c r="G146" s="222" t="s">
        <v>311</v>
      </c>
      <c r="H146" s="222" t="s">
        <v>343</v>
      </c>
      <c r="I146" s="222" t="s">
        <v>470</v>
      </c>
      <c r="M146" s="222" t="s">
        <v>320</v>
      </c>
      <c r="Q146" s="222">
        <v>900</v>
      </c>
    </row>
    <row r="147" spans="1:17" ht="17.25" customHeight="1">
      <c r="A147" s="222">
        <v>420048</v>
      </c>
      <c r="B147" s="222" t="s">
        <v>2655</v>
      </c>
      <c r="C147" s="222" t="s">
        <v>106</v>
      </c>
      <c r="D147" s="222" t="s">
        <v>1083</v>
      </c>
      <c r="E147" s="222" t="s">
        <v>160</v>
      </c>
      <c r="F147" s="222">
        <v>34461</v>
      </c>
      <c r="G147" s="222" t="s">
        <v>3502</v>
      </c>
      <c r="H147" s="222" t="s">
        <v>343</v>
      </c>
      <c r="I147" s="222" t="s">
        <v>470</v>
      </c>
      <c r="M147" s="222" t="s">
        <v>311</v>
      </c>
      <c r="Q147" s="222">
        <v>900</v>
      </c>
    </row>
    <row r="148" spans="1:17" ht="17.25" customHeight="1">
      <c r="A148" s="222">
        <v>416943</v>
      </c>
      <c r="B148" s="222" t="s">
        <v>2670</v>
      </c>
      <c r="C148" s="222" t="s">
        <v>75</v>
      </c>
      <c r="D148" s="222" t="s">
        <v>261</v>
      </c>
      <c r="E148" s="222" t="s">
        <v>160</v>
      </c>
      <c r="F148" s="222">
        <v>34465</v>
      </c>
      <c r="G148" s="222" t="s">
        <v>311</v>
      </c>
      <c r="H148" s="222" t="s">
        <v>343</v>
      </c>
      <c r="I148" s="222" t="s">
        <v>470</v>
      </c>
      <c r="M148" s="222" t="s">
        <v>320</v>
      </c>
      <c r="Q148" s="222">
        <v>900</v>
      </c>
    </row>
    <row r="149" spans="1:17" ht="17.25" customHeight="1">
      <c r="A149" s="222">
        <v>420837</v>
      </c>
      <c r="B149" s="222" t="s">
        <v>580</v>
      </c>
      <c r="C149" s="222" t="s">
        <v>581</v>
      </c>
      <c r="D149" s="222" t="s">
        <v>582</v>
      </c>
      <c r="E149" s="222" t="s">
        <v>161</v>
      </c>
      <c r="F149" s="222">
        <v>34468</v>
      </c>
      <c r="G149" s="222" t="s">
        <v>3474</v>
      </c>
      <c r="H149" s="222" t="s">
        <v>343</v>
      </c>
      <c r="I149" s="222" t="s">
        <v>470</v>
      </c>
      <c r="M149" s="222" t="s">
        <v>320</v>
      </c>
      <c r="Q149" s="222">
        <v>900</v>
      </c>
    </row>
    <row r="150" spans="1:17" ht="17.25" customHeight="1">
      <c r="A150" s="222">
        <v>423589</v>
      </c>
      <c r="B150" s="222" t="s">
        <v>2731</v>
      </c>
      <c r="C150" s="222" t="s">
        <v>71</v>
      </c>
      <c r="D150" s="222" t="s">
        <v>264</v>
      </c>
      <c r="E150" s="222" t="s">
        <v>161</v>
      </c>
      <c r="F150" s="222">
        <v>34483</v>
      </c>
      <c r="G150" s="222" t="s">
        <v>311</v>
      </c>
      <c r="H150" s="222" t="s">
        <v>343</v>
      </c>
      <c r="I150" s="222" t="s">
        <v>470</v>
      </c>
      <c r="M150" s="222" t="s">
        <v>311</v>
      </c>
      <c r="Q150" s="222">
        <v>900</v>
      </c>
    </row>
    <row r="151" spans="1:17" ht="17.25" customHeight="1">
      <c r="A151" s="222">
        <v>420318</v>
      </c>
      <c r="B151" s="222" t="s">
        <v>510</v>
      </c>
      <c r="C151" s="222" t="s">
        <v>139</v>
      </c>
      <c r="D151" s="222" t="s">
        <v>254</v>
      </c>
      <c r="E151" s="222" t="s">
        <v>161</v>
      </c>
      <c r="F151" s="222">
        <v>34500</v>
      </c>
      <c r="G151" s="222" t="s">
        <v>311</v>
      </c>
      <c r="H151" s="222" t="s">
        <v>344</v>
      </c>
      <c r="I151" s="222" t="s">
        <v>470</v>
      </c>
      <c r="M151" s="222" t="s">
        <v>297</v>
      </c>
      <c r="Q151" s="222">
        <v>900</v>
      </c>
    </row>
    <row r="152" spans="1:17" ht="17.25" customHeight="1">
      <c r="A152" s="222">
        <v>422946</v>
      </c>
      <c r="B152" s="222" t="s">
        <v>2689</v>
      </c>
      <c r="C152" s="222" t="s">
        <v>952</v>
      </c>
      <c r="D152" s="222" t="s">
        <v>546</v>
      </c>
      <c r="E152" s="222" t="s">
        <v>161</v>
      </c>
      <c r="F152" s="222">
        <v>34504</v>
      </c>
      <c r="G152" s="222" t="s">
        <v>340</v>
      </c>
      <c r="H152" s="222" t="s">
        <v>343</v>
      </c>
      <c r="I152" s="222" t="s">
        <v>470</v>
      </c>
      <c r="M152" s="222" t="s">
        <v>311</v>
      </c>
      <c r="Q152" s="222">
        <v>900</v>
      </c>
    </row>
    <row r="153" spans="1:17" ht="17.25" customHeight="1">
      <c r="A153" s="222">
        <v>416591</v>
      </c>
      <c r="B153" s="222" t="s">
        <v>2711</v>
      </c>
      <c r="C153" s="222" t="s">
        <v>77</v>
      </c>
      <c r="D153" s="222" t="s">
        <v>2712</v>
      </c>
      <c r="E153" s="222" t="s">
        <v>160</v>
      </c>
      <c r="F153" s="222">
        <v>34505</v>
      </c>
      <c r="G153" s="222" t="s">
        <v>824</v>
      </c>
      <c r="H153" s="222" t="s">
        <v>343</v>
      </c>
      <c r="I153" s="222" t="s">
        <v>470</v>
      </c>
      <c r="M153" s="222" t="s">
        <v>314</v>
      </c>
      <c r="Q153" s="222">
        <v>900</v>
      </c>
    </row>
    <row r="154" spans="1:17" ht="17.25" customHeight="1">
      <c r="A154" s="222">
        <v>421260</v>
      </c>
      <c r="B154" s="222" t="s">
        <v>2678</v>
      </c>
      <c r="C154" s="222" t="s">
        <v>839</v>
      </c>
      <c r="D154" s="222" t="s">
        <v>2679</v>
      </c>
      <c r="E154" s="222" t="s">
        <v>160</v>
      </c>
      <c r="F154" s="222">
        <v>34553</v>
      </c>
      <c r="G154" s="222" t="s">
        <v>320</v>
      </c>
      <c r="H154" s="222" t="s">
        <v>343</v>
      </c>
      <c r="I154" s="222" t="s">
        <v>470</v>
      </c>
      <c r="M154" s="222" t="s">
        <v>320</v>
      </c>
      <c r="Q154" s="222">
        <v>900</v>
      </c>
    </row>
    <row r="155" spans="1:17" ht="17.25" customHeight="1">
      <c r="A155" s="222">
        <v>416307</v>
      </c>
      <c r="B155" s="222" t="s">
        <v>2942</v>
      </c>
      <c r="C155" s="222" t="s">
        <v>116</v>
      </c>
      <c r="D155" s="222" t="s">
        <v>2943</v>
      </c>
      <c r="E155" s="222" t="s">
        <v>160</v>
      </c>
      <c r="F155" s="222">
        <v>34557</v>
      </c>
      <c r="G155" s="222" t="s">
        <v>331</v>
      </c>
      <c r="H155" s="222" t="s">
        <v>343</v>
      </c>
      <c r="I155" s="222" t="s">
        <v>470</v>
      </c>
      <c r="M155" s="222" t="s">
        <v>331</v>
      </c>
      <c r="Q155" s="222">
        <v>900</v>
      </c>
    </row>
    <row r="156" spans="1:17" ht="17.25" customHeight="1">
      <c r="A156" s="222">
        <v>418307</v>
      </c>
      <c r="B156" s="222" t="s">
        <v>2668</v>
      </c>
      <c r="C156" s="222" t="s">
        <v>72</v>
      </c>
      <c r="D156" s="222" t="s">
        <v>832</v>
      </c>
      <c r="E156" s="222" t="s">
        <v>160</v>
      </c>
      <c r="F156" s="222">
        <v>34608</v>
      </c>
      <c r="G156" s="222" t="s">
        <v>3555</v>
      </c>
      <c r="H156" s="222" t="s">
        <v>343</v>
      </c>
      <c r="I156" s="222" t="s">
        <v>470</v>
      </c>
      <c r="M156" s="222" t="s">
        <v>320</v>
      </c>
      <c r="Q156" s="222">
        <v>900</v>
      </c>
    </row>
    <row r="157" spans="1:17" ht="17.25" customHeight="1">
      <c r="A157" s="222">
        <v>419485</v>
      </c>
      <c r="B157" s="222" t="s">
        <v>2981</v>
      </c>
      <c r="C157" s="222" t="s">
        <v>640</v>
      </c>
      <c r="D157" s="222" t="s">
        <v>638</v>
      </c>
      <c r="E157" s="222" t="s">
        <v>160</v>
      </c>
      <c r="F157" s="222">
        <v>34609</v>
      </c>
      <c r="G157" s="222" t="s">
        <v>311</v>
      </c>
      <c r="H157" s="222" t="s">
        <v>343</v>
      </c>
      <c r="I157" s="222" t="s">
        <v>470</v>
      </c>
      <c r="M157" s="222" t="s">
        <v>320</v>
      </c>
      <c r="Q157" s="222">
        <v>900</v>
      </c>
    </row>
    <row r="158" spans="1:17" ht="17.25" customHeight="1">
      <c r="A158" s="222">
        <v>425543</v>
      </c>
      <c r="B158" s="222" t="s">
        <v>3091</v>
      </c>
      <c r="C158" s="222" t="s">
        <v>851</v>
      </c>
      <c r="D158" s="222" t="s">
        <v>509</v>
      </c>
      <c r="E158" s="222" t="s">
        <v>161</v>
      </c>
      <c r="F158" s="222">
        <v>34616</v>
      </c>
      <c r="G158" s="222" t="s">
        <v>311</v>
      </c>
      <c r="H158" s="222" t="s">
        <v>343</v>
      </c>
      <c r="I158" s="222" t="s">
        <v>470</v>
      </c>
      <c r="M158" s="222" t="s">
        <v>311</v>
      </c>
      <c r="Q158" s="222">
        <v>900</v>
      </c>
    </row>
    <row r="159" spans="1:17" ht="17.25" customHeight="1">
      <c r="A159" s="222">
        <v>417786</v>
      </c>
      <c r="B159" s="222" t="s">
        <v>2967</v>
      </c>
      <c r="C159" s="222" t="s">
        <v>506</v>
      </c>
      <c r="D159" s="222" t="s">
        <v>1164</v>
      </c>
      <c r="E159" s="222" t="s">
        <v>160</v>
      </c>
      <c r="F159" s="222">
        <v>34634</v>
      </c>
      <c r="G159" s="222" t="s">
        <v>3583</v>
      </c>
      <c r="H159" s="222" t="s">
        <v>343</v>
      </c>
      <c r="I159" s="222" t="s">
        <v>470</v>
      </c>
      <c r="M159" s="222" t="s">
        <v>311</v>
      </c>
      <c r="Q159" s="222">
        <v>900</v>
      </c>
    </row>
    <row r="160" spans="1:17" ht="17.25" customHeight="1">
      <c r="A160" s="222">
        <v>420201</v>
      </c>
      <c r="B160" s="222" t="s">
        <v>2779</v>
      </c>
      <c r="C160" s="222" t="s">
        <v>73</v>
      </c>
      <c r="D160" s="222" t="s">
        <v>738</v>
      </c>
      <c r="E160" s="222" t="s">
        <v>160</v>
      </c>
      <c r="F160" s="222">
        <v>34700</v>
      </c>
      <c r="G160" s="222" t="s">
        <v>340</v>
      </c>
      <c r="H160" s="222" t="s">
        <v>343</v>
      </c>
      <c r="I160" s="222" t="s">
        <v>470</v>
      </c>
      <c r="M160" s="222" t="s">
        <v>320</v>
      </c>
      <c r="Q160" s="222">
        <v>900</v>
      </c>
    </row>
    <row r="161" spans="1:17" ht="17.25" customHeight="1">
      <c r="A161" s="222">
        <v>419555</v>
      </c>
      <c r="B161" s="222" t="s">
        <v>2754</v>
      </c>
      <c r="C161" s="222" t="s">
        <v>72</v>
      </c>
      <c r="D161" s="222" t="s">
        <v>240</v>
      </c>
      <c r="E161" s="222" t="s">
        <v>160</v>
      </c>
      <c r="F161" s="222">
        <v>34700</v>
      </c>
      <c r="G161" s="222" t="s">
        <v>824</v>
      </c>
      <c r="H161" s="222" t="s">
        <v>343</v>
      </c>
      <c r="I161" s="222" t="s">
        <v>470</v>
      </c>
      <c r="M161" s="222" t="s">
        <v>314</v>
      </c>
      <c r="Q161" s="222">
        <v>900</v>
      </c>
    </row>
    <row r="162" spans="1:17" ht="17.25" customHeight="1">
      <c r="A162" s="222">
        <v>420230</v>
      </c>
      <c r="B162" s="222" t="s">
        <v>2778</v>
      </c>
      <c r="C162" s="222" t="s">
        <v>73</v>
      </c>
      <c r="D162" s="222" t="s">
        <v>880</v>
      </c>
      <c r="E162" s="222" t="s">
        <v>160</v>
      </c>
      <c r="F162" s="222">
        <v>34700</v>
      </c>
      <c r="G162" s="222" t="s">
        <v>325</v>
      </c>
      <c r="H162" s="222" t="s">
        <v>343</v>
      </c>
      <c r="I162" s="222" t="s">
        <v>470</v>
      </c>
      <c r="M162" s="222" t="s">
        <v>325</v>
      </c>
      <c r="Q162" s="222">
        <v>900</v>
      </c>
    </row>
    <row r="163" spans="1:17" ht="17.25" customHeight="1">
      <c r="A163" s="222">
        <v>421275</v>
      </c>
      <c r="B163" s="222" t="s">
        <v>3021</v>
      </c>
      <c r="C163" s="222" t="s">
        <v>111</v>
      </c>
      <c r="D163" s="222" t="s">
        <v>254</v>
      </c>
      <c r="E163" s="222" t="s">
        <v>161</v>
      </c>
      <c r="F163" s="222">
        <v>34700</v>
      </c>
      <c r="G163" s="222" t="s">
        <v>311</v>
      </c>
      <c r="H163" s="222" t="s">
        <v>343</v>
      </c>
      <c r="I163" s="222" t="s">
        <v>470</v>
      </c>
      <c r="M163" s="222" t="s">
        <v>311</v>
      </c>
      <c r="Q163" s="222">
        <v>900</v>
      </c>
    </row>
    <row r="164" spans="1:17" ht="17.25" customHeight="1">
      <c r="A164" s="222">
        <v>418284</v>
      </c>
      <c r="B164" s="222" t="s">
        <v>2684</v>
      </c>
      <c r="C164" s="222" t="s">
        <v>559</v>
      </c>
      <c r="D164" s="222" t="s">
        <v>252</v>
      </c>
      <c r="E164" s="222" t="s">
        <v>160</v>
      </c>
      <c r="F164" s="222">
        <v>34700</v>
      </c>
      <c r="G164" s="222" t="s">
        <v>311</v>
      </c>
      <c r="H164" s="222" t="s">
        <v>343</v>
      </c>
      <c r="I164" s="222" t="s">
        <v>470</v>
      </c>
      <c r="M164" s="222" t="s">
        <v>311</v>
      </c>
      <c r="Q164" s="222">
        <v>900</v>
      </c>
    </row>
    <row r="165" spans="1:17" ht="17.25" customHeight="1">
      <c r="A165" s="222">
        <v>417764</v>
      </c>
      <c r="B165" s="222" t="s">
        <v>2783</v>
      </c>
      <c r="C165" s="222" t="s">
        <v>2784</v>
      </c>
      <c r="D165" s="222" t="s">
        <v>232</v>
      </c>
      <c r="E165" s="222" t="s">
        <v>160</v>
      </c>
      <c r="F165" s="222">
        <v>34700</v>
      </c>
      <c r="G165" s="222" t="s">
        <v>311</v>
      </c>
      <c r="H165" s="222" t="s">
        <v>343</v>
      </c>
      <c r="I165" s="222" t="s">
        <v>470</v>
      </c>
      <c r="M165" s="222" t="s">
        <v>311</v>
      </c>
      <c r="Q165" s="222">
        <v>900</v>
      </c>
    </row>
    <row r="166" spans="1:17" ht="17.25" customHeight="1">
      <c r="A166" s="222">
        <v>419099</v>
      </c>
      <c r="B166" s="222" t="s">
        <v>2681</v>
      </c>
      <c r="C166" s="222" t="s">
        <v>86</v>
      </c>
      <c r="D166" s="222" t="s">
        <v>766</v>
      </c>
      <c r="E166" s="222" t="s">
        <v>160</v>
      </c>
      <c r="F166" s="222">
        <v>34700</v>
      </c>
      <c r="G166" s="222" t="s">
        <v>311</v>
      </c>
      <c r="H166" s="222" t="s">
        <v>343</v>
      </c>
      <c r="I166" s="222" t="s">
        <v>470</v>
      </c>
      <c r="M166" s="222" t="s">
        <v>311</v>
      </c>
      <c r="Q166" s="222">
        <v>900</v>
      </c>
    </row>
    <row r="167" spans="1:17" ht="17.25" customHeight="1">
      <c r="A167" s="222">
        <v>419077</v>
      </c>
      <c r="B167" s="222" t="s">
        <v>2805</v>
      </c>
      <c r="C167" s="222" t="s">
        <v>931</v>
      </c>
      <c r="D167" s="222" t="s">
        <v>226</v>
      </c>
      <c r="E167" s="222" t="s">
        <v>160</v>
      </c>
      <c r="F167" s="222">
        <v>34700</v>
      </c>
      <c r="G167" s="222" t="s">
        <v>311</v>
      </c>
      <c r="H167" s="222" t="s">
        <v>343</v>
      </c>
      <c r="I167" s="222" t="s">
        <v>470</v>
      </c>
      <c r="M167" s="222" t="s">
        <v>311</v>
      </c>
      <c r="Q167" s="222">
        <v>900</v>
      </c>
    </row>
    <row r="168" spans="1:17" ht="17.25" customHeight="1">
      <c r="A168" s="222">
        <v>417881</v>
      </c>
      <c r="B168" s="222" t="s">
        <v>2900</v>
      </c>
      <c r="C168" s="222" t="s">
        <v>1017</v>
      </c>
      <c r="D168" s="222" t="s">
        <v>251</v>
      </c>
      <c r="E168" s="222" t="s">
        <v>160</v>
      </c>
      <c r="F168" s="222">
        <v>34700</v>
      </c>
      <c r="G168" s="222" t="s">
        <v>311</v>
      </c>
      <c r="H168" s="222" t="s">
        <v>343</v>
      </c>
      <c r="I168" s="222" t="s">
        <v>470</v>
      </c>
      <c r="M168" s="222" t="s">
        <v>311</v>
      </c>
      <c r="Q168" s="222">
        <v>900</v>
      </c>
    </row>
    <row r="169" spans="1:17" ht="17.25" customHeight="1">
      <c r="A169" s="222">
        <v>416950</v>
      </c>
      <c r="B169" s="222" t="s">
        <v>1177</v>
      </c>
      <c r="C169" s="222" t="s">
        <v>108</v>
      </c>
      <c r="D169" s="222" t="s">
        <v>254</v>
      </c>
      <c r="E169" s="222" t="s">
        <v>160</v>
      </c>
      <c r="F169" s="222">
        <v>34700</v>
      </c>
      <c r="G169" s="222" t="s">
        <v>321</v>
      </c>
      <c r="H169" s="222" t="s">
        <v>343</v>
      </c>
      <c r="I169" s="222" t="s">
        <v>470</v>
      </c>
      <c r="M169" s="222" t="s">
        <v>311</v>
      </c>
      <c r="Q169" s="222">
        <v>900</v>
      </c>
    </row>
    <row r="170" spans="1:17" ht="17.25" customHeight="1">
      <c r="A170" s="222">
        <v>419252</v>
      </c>
      <c r="B170" s="222" t="s">
        <v>2810</v>
      </c>
      <c r="C170" s="222" t="s">
        <v>73</v>
      </c>
      <c r="D170" s="222" t="s">
        <v>269</v>
      </c>
      <c r="E170" s="222" t="s">
        <v>160</v>
      </c>
      <c r="F170" s="222">
        <v>34700</v>
      </c>
      <c r="G170" s="222" t="s">
        <v>326</v>
      </c>
      <c r="H170" s="222" t="s">
        <v>343</v>
      </c>
      <c r="I170" s="222" t="s">
        <v>470</v>
      </c>
      <c r="M170" s="222" t="s">
        <v>337</v>
      </c>
      <c r="Q170" s="222">
        <v>900</v>
      </c>
    </row>
    <row r="171" spans="1:17" ht="17.25" customHeight="1">
      <c r="A171" s="222">
        <v>421477</v>
      </c>
      <c r="B171" s="222" t="s">
        <v>2637</v>
      </c>
      <c r="C171" s="222" t="s">
        <v>963</v>
      </c>
      <c r="D171" s="222" t="s">
        <v>213</v>
      </c>
      <c r="E171" s="222" t="s">
        <v>160</v>
      </c>
      <c r="F171" s="222">
        <v>34700</v>
      </c>
      <c r="H171" s="222" t="s">
        <v>343</v>
      </c>
      <c r="I171" s="222" t="s">
        <v>470</v>
      </c>
      <c r="M171" s="222" t="s">
        <v>311</v>
      </c>
      <c r="Q171" s="222">
        <v>900</v>
      </c>
    </row>
    <row r="172" spans="1:17" ht="17.25" customHeight="1">
      <c r="A172" s="222">
        <v>418229</v>
      </c>
      <c r="B172" s="222" t="s">
        <v>2669</v>
      </c>
      <c r="C172" s="222" t="s">
        <v>73</v>
      </c>
      <c r="D172" s="222" t="s">
        <v>812</v>
      </c>
      <c r="E172" s="222" t="s">
        <v>161</v>
      </c>
      <c r="F172" s="222">
        <v>34700</v>
      </c>
      <c r="H172" s="222" t="s">
        <v>343</v>
      </c>
      <c r="I172" s="222" t="s">
        <v>470</v>
      </c>
      <c r="M172" s="222" t="s">
        <v>320</v>
      </c>
      <c r="Q172" s="222">
        <v>900</v>
      </c>
    </row>
    <row r="173" spans="1:17" ht="17.25" customHeight="1">
      <c r="A173" s="222">
        <v>422095</v>
      </c>
      <c r="B173" s="222" t="s">
        <v>2704</v>
      </c>
      <c r="C173" s="222" t="s">
        <v>94</v>
      </c>
      <c r="D173" s="222" t="s">
        <v>791</v>
      </c>
      <c r="E173" s="222" t="s">
        <v>160</v>
      </c>
      <c r="F173" s="222">
        <v>34700</v>
      </c>
      <c r="H173" s="222" t="s">
        <v>343</v>
      </c>
      <c r="I173" s="222" t="s">
        <v>470</v>
      </c>
      <c r="M173" s="222" t="s">
        <v>311</v>
      </c>
      <c r="Q173" s="222">
        <v>900</v>
      </c>
    </row>
    <row r="174" spans="1:17" ht="17.25" customHeight="1">
      <c r="A174" s="222">
        <v>424040</v>
      </c>
      <c r="B174" s="222" t="s">
        <v>2751</v>
      </c>
      <c r="C174" s="222" t="s">
        <v>931</v>
      </c>
      <c r="D174" s="222" t="s">
        <v>721</v>
      </c>
      <c r="E174" s="222" t="s">
        <v>161</v>
      </c>
      <c r="F174" s="222">
        <v>34700</v>
      </c>
      <c r="H174" s="222" t="s">
        <v>343</v>
      </c>
      <c r="I174" s="222" t="s">
        <v>470</v>
      </c>
      <c r="M174" s="222" t="s">
        <v>320</v>
      </c>
      <c r="Q174" s="222">
        <v>900</v>
      </c>
    </row>
    <row r="175" spans="1:17" ht="17.25" customHeight="1">
      <c r="A175" s="222">
        <v>423735</v>
      </c>
      <c r="B175" s="222" t="s">
        <v>2795</v>
      </c>
      <c r="C175" s="222" t="s">
        <v>67</v>
      </c>
      <c r="D175" s="222" t="s">
        <v>1071</v>
      </c>
      <c r="E175" s="222" t="s">
        <v>160</v>
      </c>
      <c r="F175" s="222">
        <v>34700</v>
      </c>
      <c r="H175" s="222" t="s">
        <v>343</v>
      </c>
      <c r="I175" s="222" t="s">
        <v>470</v>
      </c>
      <c r="M175" s="222" t="s">
        <v>320</v>
      </c>
      <c r="Q175" s="222">
        <v>900</v>
      </c>
    </row>
    <row r="176" spans="1:17" ht="17.25" customHeight="1">
      <c r="A176" s="222">
        <v>421805</v>
      </c>
      <c r="B176" s="222" t="s">
        <v>2870</v>
      </c>
      <c r="C176" s="222" t="s">
        <v>71</v>
      </c>
      <c r="D176" s="222" t="s">
        <v>706</v>
      </c>
      <c r="E176" s="222" t="s">
        <v>160</v>
      </c>
      <c r="F176" s="222">
        <v>34700</v>
      </c>
      <c r="H176" s="222" t="s">
        <v>343</v>
      </c>
      <c r="I176" s="222" t="s">
        <v>470</v>
      </c>
      <c r="M176" s="222" t="s">
        <v>337</v>
      </c>
      <c r="Q176" s="222">
        <v>900</v>
      </c>
    </row>
    <row r="177" spans="1:17" ht="17.25" customHeight="1">
      <c r="A177" s="222">
        <v>420565</v>
      </c>
      <c r="B177" s="222" t="s">
        <v>2908</v>
      </c>
      <c r="C177" s="222" t="s">
        <v>660</v>
      </c>
      <c r="D177" s="222" t="s">
        <v>2909</v>
      </c>
      <c r="E177" s="222" t="s">
        <v>160</v>
      </c>
      <c r="F177" s="222">
        <v>34700</v>
      </c>
      <c r="H177" s="222" t="s">
        <v>343</v>
      </c>
      <c r="I177" s="222" t="s">
        <v>470</v>
      </c>
      <c r="M177" s="222" t="s">
        <v>311</v>
      </c>
      <c r="Q177" s="222">
        <v>900</v>
      </c>
    </row>
    <row r="178" spans="1:17" ht="17.25" customHeight="1">
      <c r="A178" s="222">
        <v>417546</v>
      </c>
      <c r="B178" s="222" t="s">
        <v>2985</v>
      </c>
      <c r="C178" s="222" t="s">
        <v>94</v>
      </c>
      <c r="D178" s="222" t="s">
        <v>921</v>
      </c>
      <c r="E178" s="222" t="s">
        <v>161</v>
      </c>
      <c r="F178" s="222">
        <v>34700</v>
      </c>
      <c r="H178" s="222" t="s">
        <v>343</v>
      </c>
      <c r="I178" s="222" t="s">
        <v>470</v>
      </c>
      <c r="M178" s="222" t="s">
        <v>311</v>
      </c>
      <c r="Q178" s="222">
        <v>900</v>
      </c>
    </row>
    <row r="179" spans="1:17" ht="17.25" customHeight="1">
      <c r="A179" s="222">
        <v>421239</v>
      </c>
      <c r="B179" s="222" t="s">
        <v>3022</v>
      </c>
      <c r="C179" s="222" t="s">
        <v>95</v>
      </c>
      <c r="D179" s="222" t="s">
        <v>278</v>
      </c>
      <c r="E179" s="222" t="s">
        <v>161</v>
      </c>
      <c r="F179" s="222">
        <v>34701</v>
      </c>
      <c r="G179" s="222" t="s">
        <v>311</v>
      </c>
      <c r="H179" s="222" t="s">
        <v>343</v>
      </c>
      <c r="I179" s="222" t="s">
        <v>470</v>
      </c>
      <c r="M179" s="222" t="s">
        <v>320</v>
      </c>
      <c r="Q179" s="222">
        <v>900</v>
      </c>
    </row>
    <row r="180" spans="1:17" ht="17.25" customHeight="1">
      <c r="A180" s="222">
        <v>420285</v>
      </c>
      <c r="B180" s="222" t="s">
        <v>2654</v>
      </c>
      <c r="C180" s="222" t="s">
        <v>69</v>
      </c>
      <c r="D180" s="222" t="s">
        <v>244</v>
      </c>
      <c r="E180" s="222" t="s">
        <v>161</v>
      </c>
      <c r="F180" s="222">
        <v>34719</v>
      </c>
      <c r="G180" s="222" t="s">
        <v>3470</v>
      </c>
      <c r="H180" s="222" t="s">
        <v>343</v>
      </c>
      <c r="I180" s="222" t="s">
        <v>470</v>
      </c>
      <c r="M180" s="222" t="s">
        <v>320</v>
      </c>
      <c r="Q180" s="222">
        <v>900</v>
      </c>
    </row>
    <row r="181" spans="1:17" ht="17.25" customHeight="1">
      <c r="A181" s="222">
        <v>425646</v>
      </c>
      <c r="B181" s="222" t="s">
        <v>2989</v>
      </c>
      <c r="C181" s="222" t="s">
        <v>76</v>
      </c>
      <c r="D181" s="222" t="s">
        <v>247</v>
      </c>
      <c r="E181" s="222" t="s">
        <v>161</v>
      </c>
      <c r="F181" s="222">
        <v>34783</v>
      </c>
      <c r="G181" s="222" t="s">
        <v>311</v>
      </c>
      <c r="H181" s="222" t="s">
        <v>343</v>
      </c>
      <c r="I181" s="222" t="s">
        <v>470</v>
      </c>
      <c r="M181" s="222" t="s">
        <v>311</v>
      </c>
      <c r="Q181" s="222">
        <v>900</v>
      </c>
    </row>
    <row r="182" spans="1:17" ht="17.25" customHeight="1">
      <c r="A182" s="222">
        <v>420492</v>
      </c>
      <c r="B182" s="222" t="s">
        <v>3086</v>
      </c>
      <c r="C182" s="222" t="s">
        <v>104</v>
      </c>
      <c r="D182" s="222" t="s">
        <v>3087</v>
      </c>
      <c r="E182" s="222" t="s">
        <v>160</v>
      </c>
      <c r="F182" s="222">
        <v>34823</v>
      </c>
      <c r="G182" s="222" t="s">
        <v>311</v>
      </c>
      <c r="H182" s="222" t="s">
        <v>343</v>
      </c>
      <c r="I182" s="222" t="s">
        <v>470</v>
      </c>
      <c r="M182" s="222" t="s">
        <v>320</v>
      </c>
      <c r="Q182" s="222">
        <v>900</v>
      </c>
    </row>
    <row r="183" spans="1:17" ht="17.25" customHeight="1">
      <c r="A183" s="222">
        <v>420283</v>
      </c>
      <c r="B183" s="222" t="s">
        <v>2977</v>
      </c>
      <c r="C183" s="222" t="s">
        <v>73</v>
      </c>
      <c r="D183" s="222" t="s">
        <v>517</v>
      </c>
      <c r="E183" s="222" t="s">
        <v>161</v>
      </c>
      <c r="F183" s="222">
        <v>34851</v>
      </c>
      <c r="G183" s="222" t="s">
        <v>3584</v>
      </c>
      <c r="H183" s="222" t="s">
        <v>343</v>
      </c>
      <c r="I183" s="222" t="s">
        <v>470</v>
      </c>
      <c r="M183" s="222" t="s">
        <v>320</v>
      </c>
      <c r="Q183" s="222">
        <v>900</v>
      </c>
    </row>
    <row r="184" spans="1:17" ht="17.25" customHeight="1">
      <c r="A184" s="222">
        <v>421257</v>
      </c>
      <c r="B184" s="222" t="s">
        <v>2843</v>
      </c>
      <c r="C184" s="222" t="s">
        <v>76</v>
      </c>
      <c r="D184" s="222" t="s">
        <v>1030</v>
      </c>
      <c r="E184" s="222" t="s">
        <v>160</v>
      </c>
      <c r="F184" s="222">
        <v>34865</v>
      </c>
      <c r="G184" s="222" t="s">
        <v>311</v>
      </c>
      <c r="H184" s="222" t="s">
        <v>343</v>
      </c>
      <c r="I184" s="222" t="s">
        <v>470</v>
      </c>
      <c r="M184" s="222" t="s">
        <v>311</v>
      </c>
      <c r="Q184" s="222">
        <v>900</v>
      </c>
    </row>
    <row r="185" spans="1:17" ht="17.25" customHeight="1">
      <c r="A185" s="222">
        <v>423271</v>
      </c>
      <c r="B185" s="222" t="s">
        <v>577</v>
      </c>
      <c r="C185" s="222" t="s">
        <v>91</v>
      </c>
      <c r="D185" s="222" t="s">
        <v>250</v>
      </c>
      <c r="E185" s="222" t="s">
        <v>161</v>
      </c>
      <c r="F185" s="222">
        <v>34872</v>
      </c>
      <c r="G185" s="222" t="s">
        <v>311</v>
      </c>
      <c r="H185" s="222" t="s">
        <v>343</v>
      </c>
      <c r="I185" s="222" t="s">
        <v>470</v>
      </c>
      <c r="M185" s="222" t="s">
        <v>311</v>
      </c>
      <c r="Q185" s="222">
        <v>900</v>
      </c>
    </row>
    <row r="186" spans="1:17" ht="17.25" customHeight="1">
      <c r="A186" s="222">
        <v>417995</v>
      </c>
      <c r="B186" s="222" t="s">
        <v>2928</v>
      </c>
      <c r="C186" s="222" t="s">
        <v>660</v>
      </c>
      <c r="D186" s="222" t="s">
        <v>216</v>
      </c>
      <c r="E186" s="222" t="s">
        <v>161</v>
      </c>
      <c r="F186" s="222">
        <v>34879</v>
      </c>
      <c r="G186" s="222" t="s">
        <v>331</v>
      </c>
      <c r="H186" s="222" t="s">
        <v>343</v>
      </c>
      <c r="I186" s="222" t="s">
        <v>470</v>
      </c>
      <c r="M186" s="222" t="s">
        <v>331</v>
      </c>
      <c r="Q186" s="222">
        <v>900</v>
      </c>
    </row>
    <row r="187" spans="1:17" ht="17.25" customHeight="1">
      <c r="A187" s="222">
        <v>418107</v>
      </c>
      <c r="B187" s="222" t="s">
        <v>2741</v>
      </c>
      <c r="C187" s="222" t="s">
        <v>758</v>
      </c>
      <c r="D187" s="222" t="s">
        <v>142</v>
      </c>
      <c r="E187" s="222" t="s">
        <v>160</v>
      </c>
      <c r="F187" s="222">
        <v>34879</v>
      </c>
      <c r="G187" s="222" t="s">
        <v>311</v>
      </c>
      <c r="H187" s="222" t="s">
        <v>343</v>
      </c>
      <c r="I187" s="222" t="s">
        <v>470</v>
      </c>
      <c r="M187" s="222" t="s">
        <v>311</v>
      </c>
      <c r="Q187" s="222">
        <v>900</v>
      </c>
    </row>
    <row r="188" spans="1:17" ht="17.25" customHeight="1">
      <c r="A188" s="222">
        <v>416969</v>
      </c>
      <c r="B188" s="222" t="s">
        <v>2952</v>
      </c>
      <c r="C188" s="222" t="s">
        <v>74</v>
      </c>
      <c r="D188" s="222" t="s">
        <v>700</v>
      </c>
      <c r="E188" s="222" t="s">
        <v>161</v>
      </c>
      <c r="F188" s="222">
        <v>34929</v>
      </c>
      <c r="G188" s="222" t="s">
        <v>3495</v>
      </c>
      <c r="H188" s="222" t="s">
        <v>343</v>
      </c>
      <c r="I188" s="222" t="s">
        <v>470</v>
      </c>
      <c r="M188" s="222" t="s">
        <v>320</v>
      </c>
      <c r="Q188" s="222">
        <v>900</v>
      </c>
    </row>
    <row r="189" spans="1:17" ht="17.25" customHeight="1">
      <c r="A189" s="222">
        <v>423260</v>
      </c>
      <c r="B189" s="222" t="s">
        <v>3009</v>
      </c>
      <c r="C189" s="222" t="s">
        <v>117</v>
      </c>
      <c r="D189" s="222" t="s">
        <v>1030</v>
      </c>
      <c r="E189" s="222" t="s">
        <v>161</v>
      </c>
      <c r="F189" s="222">
        <v>34951</v>
      </c>
      <c r="G189" s="222" t="s">
        <v>311</v>
      </c>
      <c r="H189" s="222" t="s">
        <v>343</v>
      </c>
      <c r="I189" s="222" t="s">
        <v>470</v>
      </c>
      <c r="M189" s="222" t="s">
        <v>311</v>
      </c>
      <c r="Q189" s="222">
        <v>900</v>
      </c>
    </row>
    <row r="190" spans="1:17" ht="17.25" customHeight="1">
      <c r="A190" s="222">
        <v>424331</v>
      </c>
      <c r="B190" s="222" t="s">
        <v>2963</v>
      </c>
      <c r="C190" s="222" t="s">
        <v>73</v>
      </c>
      <c r="D190" s="222" t="s">
        <v>902</v>
      </c>
      <c r="E190" s="222" t="s">
        <v>160</v>
      </c>
      <c r="F190" s="222">
        <v>34968</v>
      </c>
      <c r="G190" s="222" t="s">
        <v>771</v>
      </c>
      <c r="H190" s="222" t="s">
        <v>343</v>
      </c>
      <c r="I190" s="222" t="s">
        <v>470</v>
      </c>
      <c r="M190" s="222" t="s">
        <v>320</v>
      </c>
      <c r="Q190" s="222">
        <v>900</v>
      </c>
    </row>
    <row r="191" spans="1:17" ht="17.25" customHeight="1">
      <c r="A191" s="222">
        <v>422908</v>
      </c>
      <c r="B191" s="222" t="s">
        <v>3015</v>
      </c>
      <c r="C191" s="222" t="s">
        <v>713</v>
      </c>
      <c r="D191" s="222" t="s">
        <v>761</v>
      </c>
      <c r="E191" s="222" t="s">
        <v>160</v>
      </c>
      <c r="F191" s="222">
        <v>34970</v>
      </c>
      <c r="G191" s="222" t="s">
        <v>3589</v>
      </c>
      <c r="H191" s="222" t="s">
        <v>343</v>
      </c>
      <c r="I191" s="222" t="s">
        <v>470</v>
      </c>
      <c r="M191" s="222" t="s">
        <v>316</v>
      </c>
      <c r="Q191" s="222">
        <v>900</v>
      </c>
    </row>
    <row r="192" spans="1:17" ht="17.25" customHeight="1">
      <c r="A192" s="222">
        <v>424221</v>
      </c>
      <c r="B192" s="222" t="s">
        <v>543</v>
      </c>
      <c r="C192" s="222" t="s">
        <v>109</v>
      </c>
      <c r="D192" s="222" t="s">
        <v>272</v>
      </c>
      <c r="E192" s="222" t="s">
        <v>160</v>
      </c>
      <c r="F192" s="222">
        <v>34979</v>
      </c>
      <c r="G192" s="222" t="s">
        <v>311</v>
      </c>
      <c r="H192" s="222" t="s">
        <v>344</v>
      </c>
      <c r="I192" s="222" t="s">
        <v>470</v>
      </c>
      <c r="M192" s="222" t="s">
        <v>297</v>
      </c>
      <c r="Q192" s="222">
        <v>900</v>
      </c>
    </row>
    <row r="193" spans="1:17" ht="17.25" customHeight="1">
      <c r="A193" s="222">
        <v>419295</v>
      </c>
      <c r="B193" s="222" t="s">
        <v>541</v>
      </c>
      <c r="C193" s="222" t="s">
        <v>542</v>
      </c>
      <c r="D193" s="222" t="s">
        <v>252</v>
      </c>
      <c r="E193" s="222" t="s">
        <v>161</v>
      </c>
      <c r="F193" s="222">
        <v>35003</v>
      </c>
      <c r="G193" s="222" t="s">
        <v>311</v>
      </c>
      <c r="H193" s="222" t="s">
        <v>343</v>
      </c>
      <c r="I193" s="222" t="s">
        <v>470</v>
      </c>
      <c r="M193" s="222" t="s">
        <v>337</v>
      </c>
      <c r="Q193" s="222">
        <v>900</v>
      </c>
    </row>
    <row r="194" spans="1:17" ht="17.25" customHeight="1">
      <c r="A194" s="222">
        <v>424002</v>
      </c>
      <c r="B194" s="222" t="s">
        <v>2929</v>
      </c>
      <c r="C194" s="222" t="s">
        <v>593</v>
      </c>
      <c r="D194" s="222" t="s">
        <v>283</v>
      </c>
      <c r="E194" s="222" t="s">
        <v>161</v>
      </c>
      <c r="F194" s="222">
        <v>35065</v>
      </c>
      <c r="G194" s="222" t="s">
        <v>319</v>
      </c>
      <c r="H194" s="222" t="s">
        <v>343</v>
      </c>
      <c r="I194" s="222" t="s">
        <v>470</v>
      </c>
      <c r="M194" s="222" t="s">
        <v>319</v>
      </c>
      <c r="Q194" s="222">
        <v>900</v>
      </c>
    </row>
    <row r="195" spans="1:17" ht="17.25" customHeight="1">
      <c r="A195" s="222">
        <v>418513</v>
      </c>
      <c r="B195" s="222" t="s">
        <v>2765</v>
      </c>
      <c r="C195" s="222" t="s">
        <v>109</v>
      </c>
      <c r="D195" s="222" t="s">
        <v>832</v>
      </c>
      <c r="E195" s="222" t="s">
        <v>160</v>
      </c>
      <c r="F195" s="222">
        <v>35065</v>
      </c>
      <c r="G195" s="222" t="s">
        <v>331</v>
      </c>
      <c r="H195" s="222" t="s">
        <v>343</v>
      </c>
      <c r="I195" s="222" t="s">
        <v>470</v>
      </c>
      <c r="M195" s="222" t="s">
        <v>331</v>
      </c>
      <c r="Q195" s="222">
        <v>900</v>
      </c>
    </row>
    <row r="196" spans="1:17" ht="17.25" customHeight="1">
      <c r="A196" s="222">
        <v>418962</v>
      </c>
      <c r="B196" s="222" t="s">
        <v>2962</v>
      </c>
      <c r="C196" s="222" t="s">
        <v>73</v>
      </c>
      <c r="D196" s="222" t="s">
        <v>1044</v>
      </c>
      <c r="E196" s="222" t="s">
        <v>161</v>
      </c>
      <c r="F196" s="222">
        <v>35065</v>
      </c>
      <c r="G196" s="222" t="s">
        <v>311</v>
      </c>
      <c r="H196" s="222" t="s">
        <v>343</v>
      </c>
      <c r="I196" s="222" t="s">
        <v>470</v>
      </c>
      <c r="M196" s="222" t="s">
        <v>316</v>
      </c>
      <c r="Q196" s="222">
        <v>900</v>
      </c>
    </row>
    <row r="197" spans="1:17" ht="17.25" customHeight="1">
      <c r="A197" s="222">
        <v>420073</v>
      </c>
      <c r="B197" s="222" t="s">
        <v>2809</v>
      </c>
      <c r="C197" s="222" t="s">
        <v>891</v>
      </c>
      <c r="D197" s="222" t="s">
        <v>235</v>
      </c>
      <c r="E197" s="222" t="s">
        <v>160</v>
      </c>
      <c r="F197" s="222">
        <v>35065</v>
      </c>
      <c r="G197" s="222" t="s">
        <v>311</v>
      </c>
      <c r="H197" s="222" t="s">
        <v>343</v>
      </c>
      <c r="I197" s="222" t="s">
        <v>470</v>
      </c>
      <c r="M197" s="222" t="s">
        <v>311</v>
      </c>
      <c r="Q197" s="222">
        <v>900</v>
      </c>
    </row>
    <row r="198" spans="1:17" ht="17.25" customHeight="1">
      <c r="A198" s="222">
        <v>419472</v>
      </c>
      <c r="B198" s="222" t="s">
        <v>2860</v>
      </c>
      <c r="C198" s="222" t="s">
        <v>73</v>
      </c>
      <c r="D198" s="222" t="s">
        <v>2861</v>
      </c>
      <c r="E198" s="222" t="s">
        <v>160</v>
      </c>
      <c r="F198" s="222">
        <v>35065</v>
      </c>
      <c r="G198" s="222" t="s">
        <v>311</v>
      </c>
      <c r="H198" s="222" t="s">
        <v>343</v>
      </c>
      <c r="I198" s="222" t="s">
        <v>470</v>
      </c>
      <c r="M198" s="222" t="s">
        <v>311</v>
      </c>
      <c r="Q198" s="222">
        <v>900</v>
      </c>
    </row>
    <row r="199" spans="1:17" ht="17.25" customHeight="1">
      <c r="A199" s="222">
        <v>419332</v>
      </c>
      <c r="B199" s="222" t="s">
        <v>2781</v>
      </c>
      <c r="C199" s="222" t="s">
        <v>1001</v>
      </c>
      <c r="D199" s="222" t="s">
        <v>1976</v>
      </c>
      <c r="E199" s="222" t="s">
        <v>160</v>
      </c>
      <c r="F199" s="222">
        <v>35065</v>
      </c>
      <c r="G199" s="222" t="s">
        <v>3477</v>
      </c>
      <c r="H199" s="222" t="s">
        <v>343</v>
      </c>
      <c r="I199" s="222" t="s">
        <v>470</v>
      </c>
      <c r="M199" s="222" t="s">
        <v>320</v>
      </c>
      <c r="Q199" s="222">
        <v>900</v>
      </c>
    </row>
    <row r="200" spans="1:17" ht="17.25" customHeight="1">
      <c r="A200" s="222">
        <v>423867</v>
      </c>
      <c r="B200" s="222" t="s">
        <v>780</v>
      </c>
      <c r="C200" s="222" t="s">
        <v>593</v>
      </c>
      <c r="D200" s="222" t="s">
        <v>221</v>
      </c>
      <c r="E200" s="222" t="s">
        <v>160</v>
      </c>
      <c r="F200" s="222">
        <v>35065</v>
      </c>
      <c r="G200" s="222" t="s">
        <v>3578</v>
      </c>
      <c r="H200" s="222" t="s">
        <v>343</v>
      </c>
      <c r="I200" s="222" t="s">
        <v>470</v>
      </c>
      <c r="M200" s="222" t="s">
        <v>320</v>
      </c>
      <c r="Q200" s="222">
        <v>900</v>
      </c>
    </row>
    <row r="201" spans="1:17" ht="17.25" customHeight="1">
      <c r="A201" s="222">
        <v>422001</v>
      </c>
      <c r="B201" s="222" t="s">
        <v>528</v>
      </c>
      <c r="C201" s="222" t="s">
        <v>529</v>
      </c>
      <c r="D201" s="222" t="s">
        <v>530</v>
      </c>
      <c r="E201" s="222" t="s">
        <v>160</v>
      </c>
      <c r="F201" s="222">
        <v>35065</v>
      </c>
      <c r="H201" s="222" t="s">
        <v>343</v>
      </c>
      <c r="I201" s="222" t="s">
        <v>470</v>
      </c>
      <c r="M201" s="222" t="s">
        <v>311</v>
      </c>
      <c r="Q201" s="222">
        <v>900</v>
      </c>
    </row>
    <row r="202" spans="1:17" ht="17.25" customHeight="1">
      <c r="A202" s="222">
        <v>420760</v>
      </c>
      <c r="B202" s="222" t="s">
        <v>2735</v>
      </c>
      <c r="C202" s="222" t="s">
        <v>73</v>
      </c>
      <c r="D202" s="222" t="s">
        <v>2736</v>
      </c>
      <c r="E202" s="222" t="s">
        <v>160</v>
      </c>
      <c r="F202" s="222">
        <v>35065</v>
      </c>
      <c r="H202" s="222" t="s">
        <v>343</v>
      </c>
      <c r="I202" s="222" t="s">
        <v>470</v>
      </c>
      <c r="M202" s="222" t="s">
        <v>320</v>
      </c>
      <c r="Q202" s="222">
        <v>900</v>
      </c>
    </row>
    <row r="203" spans="1:17" ht="17.25" customHeight="1">
      <c r="A203" s="222">
        <v>419553</v>
      </c>
      <c r="B203" s="222" t="s">
        <v>2874</v>
      </c>
      <c r="C203" s="222" t="s">
        <v>958</v>
      </c>
      <c r="D203" s="222" t="s">
        <v>222</v>
      </c>
      <c r="E203" s="222" t="s">
        <v>161</v>
      </c>
      <c r="F203" s="222">
        <v>35065</v>
      </c>
      <c r="H203" s="222" t="s">
        <v>343</v>
      </c>
      <c r="I203" s="222" t="s">
        <v>470</v>
      </c>
      <c r="M203" s="222" t="s">
        <v>311</v>
      </c>
      <c r="Q203" s="222">
        <v>900</v>
      </c>
    </row>
    <row r="204" spans="1:17" ht="17.25" customHeight="1">
      <c r="A204" s="222">
        <v>417494</v>
      </c>
      <c r="B204" s="222" t="s">
        <v>2806</v>
      </c>
      <c r="C204" s="222" t="s">
        <v>641</v>
      </c>
      <c r="D204" s="222" t="s">
        <v>509</v>
      </c>
      <c r="E204" s="222" t="s">
        <v>160</v>
      </c>
      <c r="F204" s="222">
        <v>35066</v>
      </c>
      <c r="G204" s="222" t="s">
        <v>311</v>
      </c>
      <c r="H204" s="222" t="s">
        <v>343</v>
      </c>
      <c r="I204" s="222" t="s">
        <v>470</v>
      </c>
      <c r="M204" s="222" t="s">
        <v>311</v>
      </c>
      <c r="Q204" s="222">
        <v>900</v>
      </c>
    </row>
    <row r="205" spans="1:17" ht="17.25" customHeight="1">
      <c r="A205" s="222">
        <v>416814</v>
      </c>
      <c r="B205" s="222" t="s">
        <v>2914</v>
      </c>
      <c r="C205" s="222" t="s">
        <v>73</v>
      </c>
      <c r="D205" s="222" t="s">
        <v>643</v>
      </c>
      <c r="E205" s="222" t="s">
        <v>161</v>
      </c>
      <c r="F205" s="222">
        <v>35072</v>
      </c>
      <c r="G205" s="222" t="s">
        <v>3468</v>
      </c>
      <c r="H205" s="222" t="s">
        <v>344</v>
      </c>
      <c r="I205" s="222" t="s">
        <v>470</v>
      </c>
      <c r="M205" s="222" t="s">
        <v>297</v>
      </c>
      <c r="Q205" s="222">
        <v>900</v>
      </c>
    </row>
    <row r="206" spans="1:17" ht="17.25" customHeight="1">
      <c r="A206" s="222">
        <v>425555</v>
      </c>
      <c r="B206" s="222" t="s">
        <v>556</v>
      </c>
      <c r="C206" s="222" t="s">
        <v>557</v>
      </c>
      <c r="D206" s="222" t="s">
        <v>218</v>
      </c>
      <c r="E206" s="222" t="s">
        <v>161</v>
      </c>
      <c r="F206" s="222">
        <v>35074</v>
      </c>
      <c r="G206" s="222" t="s">
        <v>3470</v>
      </c>
      <c r="H206" s="222" t="s">
        <v>343</v>
      </c>
      <c r="I206" s="222" t="s">
        <v>470</v>
      </c>
      <c r="M206" s="222" t="s">
        <v>320</v>
      </c>
      <c r="Q206" s="222">
        <v>900</v>
      </c>
    </row>
    <row r="207" spans="1:17" ht="17.25" customHeight="1">
      <c r="A207" s="222">
        <v>422113</v>
      </c>
      <c r="B207" s="222" t="s">
        <v>2972</v>
      </c>
      <c r="C207" s="222" t="s">
        <v>73</v>
      </c>
      <c r="D207" s="222" t="s">
        <v>2973</v>
      </c>
      <c r="E207" s="222" t="s">
        <v>160</v>
      </c>
      <c r="F207" s="222">
        <v>35084</v>
      </c>
      <c r="G207" s="222" t="s">
        <v>311</v>
      </c>
      <c r="H207" s="222" t="s">
        <v>343</v>
      </c>
      <c r="I207" s="222" t="s">
        <v>470</v>
      </c>
      <c r="M207" s="222" t="s">
        <v>320</v>
      </c>
      <c r="Q207" s="222">
        <v>900</v>
      </c>
    </row>
    <row r="208" spans="1:17" ht="17.25" customHeight="1">
      <c r="A208" s="222">
        <v>420460</v>
      </c>
      <c r="B208" s="222" t="s">
        <v>2854</v>
      </c>
      <c r="C208" s="222" t="s">
        <v>2855</v>
      </c>
      <c r="D208" s="222" t="s">
        <v>275</v>
      </c>
      <c r="E208" s="222" t="s">
        <v>160</v>
      </c>
      <c r="F208" s="222">
        <v>35094</v>
      </c>
      <c r="G208" s="222" t="s">
        <v>311</v>
      </c>
      <c r="H208" s="222" t="s">
        <v>343</v>
      </c>
      <c r="I208" s="222" t="s">
        <v>470</v>
      </c>
      <c r="M208" s="222" t="s">
        <v>312</v>
      </c>
      <c r="Q208" s="222">
        <v>900</v>
      </c>
    </row>
    <row r="209" spans="1:17" ht="17.25" customHeight="1">
      <c r="A209" s="222">
        <v>419525</v>
      </c>
      <c r="B209" s="222" t="s">
        <v>2755</v>
      </c>
      <c r="C209" s="222" t="s">
        <v>103</v>
      </c>
      <c r="D209" s="222" t="s">
        <v>261</v>
      </c>
      <c r="E209" s="222" t="s">
        <v>161</v>
      </c>
      <c r="F209" s="222">
        <v>35108</v>
      </c>
      <c r="G209" s="222" t="s">
        <v>311</v>
      </c>
      <c r="H209" s="222" t="s">
        <v>343</v>
      </c>
      <c r="I209" s="222" t="s">
        <v>470</v>
      </c>
      <c r="M209" s="222" t="s">
        <v>311</v>
      </c>
      <c r="Q209" s="222">
        <v>900</v>
      </c>
    </row>
    <row r="210" spans="1:17" ht="17.25" customHeight="1">
      <c r="A210" s="222">
        <v>419543</v>
      </c>
      <c r="B210" s="222" t="s">
        <v>2980</v>
      </c>
      <c r="C210" s="222" t="s">
        <v>821</v>
      </c>
      <c r="D210" s="222" t="s">
        <v>250</v>
      </c>
      <c r="E210" s="222" t="s">
        <v>160</v>
      </c>
      <c r="F210" s="222">
        <v>35112</v>
      </c>
      <c r="G210" s="222" t="s">
        <v>3564</v>
      </c>
      <c r="H210" s="222" t="s">
        <v>343</v>
      </c>
      <c r="I210" s="222" t="s">
        <v>470</v>
      </c>
      <c r="M210" s="222" t="s">
        <v>342</v>
      </c>
      <c r="Q210" s="222">
        <v>900</v>
      </c>
    </row>
    <row r="211" spans="1:17" ht="17.25" customHeight="1">
      <c r="A211" s="222">
        <v>420782</v>
      </c>
      <c r="B211" s="222" t="s">
        <v>3026</v>
      </c>
      <c r="C211" s="222" t="s">
        <v>94</v>
      </c>
      <c r="D211" s="222" t="s">
        <v>3027</v>
      </c>
      <c r="E211" s="222" t="s">
        <v>160</v>
      </c>
      <c r="F211" s="222">
        <v>35119</v>
      </c>
      <c r="G211" s="222" t="s">
        <v>340</v>
      </c>
      <c r="H211" s="222" t="s">
        <v>343</v>
      </c>
      <c r="I211" s="222" t="s">
        <v>470</v>
      </c>
      <c r="M211" s="222" t="s">
        <v>337</v>
      </c>
      <c r="Q211" s="222">
        <v>900</v>
      </c>
    </row>
    <row r="212" spans="1:17" ht="17.25" customHeight="1">
      <c r="A212" s="222">
        <v>420324</v>
      </c>
      <c r="B212" s="222" t="s">
        <v>2651</v>
      </c>
      <c r="C212" s="222" t="s">
        <v>723</v>
      </c>
      <c r="D212" s="222" t="s">
        <v>973</v>
      </c>
      <c r="E212" s="222" t="s">
        <v>161</v>
      </c>
      <c r="F212" s="222">
        <v>35119</v>
      </c>
      <c r="G212" s="222" t="s">
        <v>3502</v>
      </c>
      <c r="H212" s="222" t="s">
        <v>343</v>
      </c>
      <c r="I212" s="222" t="s">
        <v>470</v>
      </c>
      <c r="M212" s="222" t="s">
        <v>316</v>
      </c>
      <c r="Q212" s="222">
        <v>900</v>
      </c>
    </row>
    <row r="213" spans="1:17" ht="17.25" customHeight="1">
      <c r="A213" s="222">
        <v>423331</v>
      </c>
      <c r="B213" s="222" t="s">
        <v>3059</v>
      </c>
      <c r="C213" s="222" t="s">
        <v>236</v>
      </c>
      <c r="D213" s="222" t="s">
        <v>142</v>
      </c>
      <c r="E213" s="222" t="s">
        <v>160</v>
      </c>
      <c r="F213" s="222">
        <v>35129</v>
      </c>
      <c r="G213" s="222" t="s">
        <v>311</v>
      </c>
      <c r="H213" s="222" t="s">
        <v>343</v>
      </c>
      <c r="I213" s="222" t="s">
        <v>470</v>
      </c>
      <c r="M213" s="222" t="s">
        <v>311</v>
      </c>
      <c r="Q213" s="222">
        <v>900</v>
      </c>
    </row>
    <row r="214" spans="1:17" ht="17.25" customHeight="1">
      <c r="A214" s="222">
        <v>421090</v>
      </c>
      <c r="B214" s="222" t="s">
        <v>1187</v>
      </c>
      <c r="C214" s="222" t="s">
        <v>913</v>
      </c>
      <c r="D214" s="222" t="s">
        <v>3024</v>
      </c>
      <c r="E214" s="222" t="s">
        <v>161</v>
      </c>
      <c r="F214" s="222">
        <v>35144</v>
      </c>
      <c r="G214" s="222" t="s">
        <v>3772</v>
      </c>
      <c r="H214" s="222" t="s">
        <v>343</v>
      </c>
      <c r="I214" s="222" t="s">
        <v>470</v>
      </c>
      <c r="M214" s="222" t="s">
        <v>341</v>
      </c>
      <c r="Q214" s="222">
        <v>900</v>
      </c>
    </row>
    <row r="215" spans="1:17" ht="17.25" customHeight="1">
      <c r="A215" s="222">
        <v>421425</v>
      </c>
      <c r="B215" s="222" t="s">
        <v>2752</v>
      </c>
      <c r="C215" s="222" t="s">
        <v>753</v>
      </c>
      <c r="D215" s="222" t="s">
        <v>250</v>
      </c>
      <c r="E215" s="222" t="s">
        <v>160</v>
      </c>
      <c r="F215" s="222">
        <v>35172</v>
      </c>
      <c r="G215" s="222" t="s">
        <v>3516</v>
      </c>
      <c r="H215" s="222" t="s">
        <v>343</v>
      </c>
      <c r="I215" s="222" t="s">
        <v>470</v>
      </c>
      <c r="M215" s="222" t="s">
        <v>320</v>
      </c>
      <c r="Q215" s="222">
        <v>900</v>
      </c>
    </row>
    <row r="216" spans="1:17" ht="17.25" customHeight="1">
      <c r="A216" s="222">
        <v>423276</v>
      </c>
      <c r="B216" s="222" t="s">
        <v>2732</v>
      </c>
      <c r="C216" s="222" t="s">
        <v>667</v>
      </c>
      <c r="D216" s="222" t="s">
        <v>2733</v>
      </c>
      <c r="E216" s="222" t="s">
        <v>160</v>
      </c>
      <c r="F216" s="222">
        <v>35177</v>
      </c>
      <c r="G216" s="222" t="s">
        <v>3559</v>
      </c>
      <c r="H216" s="222" t="s">
        <v>343</v>
      </c>
      <c r="I216" s="222" t="s">
        <v>470</v>
      </c>
      <c r="M216" s="222" t="s">
        <v>331</v>
      </c>
      <c r="Q216" s="222">
        <v>900</v>
      </c>
    </row>
    <row r="217" spans="1:17" ht="17.25" customHeight="1">
      <c r="A217" s="222">
        <v>420036</v>
      </c>
      <c r="B217" s="222" t="s">
        <v>644</v>
      </c>
      <c r="C217" s="222" t="s">
        <v>2656</v>
      </c>
      <c r="D217" s="222" t="s">
        <v>2657</v>
      </c>
      <c r="E217" s="222" t="s">
        <v>160</v>
      </c>
      <c r="F217" s="222">
        <v>35191</v>
      </c>
      <c r="G217" s="222" t="s">
        <v>329</v>
      </c>
      <c r="H217" s="222" t="s">
        <v>343</v>
      </c>
      <c r="I217" s="222" t="s">
        <v>470</v>
      </c>
      <c r="M217" s="222" t="s">
        <v>311</v>
      </c>
      <c r="Q217" s="222">
        <v>900</v>
      </c>
    </row>
    <row r="218" spans="1:17" ht="17.25" customHeight="1">
      <c r="A218" s="222">
        <v>419515</v>
      </c>
      <c r="B218" s="222" t="s">
        <v>2915</v>
      </c>
      <c r="C218" s="222" t="s">
        <v>2916</v>
      </c>
      <c r="D218" s="222" t="s">
        <v>259</v>
      </c>
      <c r="E218" s="222" t="s">
        <v>161</v>
      </c>
      <c r="F218" s="222">
        <v>35217</v>
      </c>
      <c r="G218" s="222" t="s">
        <v>311</v>
      </c>
      <c r="H218" s="222" t="s">
        <v>343</v>
      </c>
      <c r="I218" s="222" t="s">
        <v>470</v>
      </c>
      <c r="M218" s="222" t="s">
        <v>311</v>
      </c>
      <c r="Q218" s="222">
        <v>900</v>
      </c>
    </row>
    <row r="219" spans="1:17" ht="17.25" customHeight="1">
      <c r="A219" s="222">
        <v>418750</v>
      </c>
      <c r="B219" s="222" t="s">
        <v>2920</v>
      </c>
      <c r="C219" s="222" t="s">
        <v>899</v>
      </c>
      <c r="D219" s="222" t="s">
        <v>259</v>
      </c>
      <c r="E219" s="222" t="s">
        <v>160</v>
      </c>
      <c r="F219" s="222">
        <v>35273</v>
      </c>
      <c r="G219" s="222" t="s">
        <v>311</v>
      </c>
      <c r="H219" s="222" t="s">
        <v>343</v>
      </c>
      <c r="I219" s="222" t="s">
        <v>470</v>
      </c>
      <c r="M219" s="222" t="s">
        <v>320</v>
      </c>
      <c r="Q219" s="222">
        <v>900</v>
      </c>
    </row>
    <row r="220" spans="1:17" ht="17.25" customHeight="1">
      <c r="A220" s="222">
        <v>419526</v>
      </c>
      <c r="B220" s="222" t="s">
        <v>2706</v>
      </c>
      <c r="C220" s="222" t="s">
        <v>1141</v>
      </c>
      <c r="D220" s="222" t="s">
        <v>226</v>
      </c>
      <c r="E220" s="222" t="s">
        <v>161</v>
      </c>
      <c r="F220" s="222">
        <v>35278</v>
      </c>
      <c r="G220" s="222" t="s">
        <v>460</v>
      </c>
      <c r="H220" s="222" t="s">
        <v>343</v>
      </c>
      <c r="I220" s="222" t="s">
        <v>470</v>
      </c>
      <c r="M220" s="222" t="s">
        <v>316</v>
      </c>
      <c r="Q220" s="222">
        <v>900</v>
      </c>
    </row>
    <row r="221" spans="1:17" ht="17.25" customHeight="1">
      <c r="A221" s="222">
        <v>418484</v>
      </c>
      <c r="B221" s="222" t="s">
        <v>2683</v>
      </c>
      <c r="C221" s="222" t="s">
        <v>116</v>
      </c>
      <c r="D221" s="222" t="s">
        <v>233</v>
      </c>
      <c r="E221" s="222" t="s">
        <v>160</v>
      </c>
      <c r="F221" s="222">
        <v>35290</v>
      </c>
      <c r="G221" s="222" t="s">
        <v>328</v>
      </c>
      <c r="H221" s="222" t="s">
        <v>343</v>
      </c>
      <c r="I221" s="222" t="s">
        <v>470</v>
      </c>
      <c r="M221" s="222" t="s">
        <v>320</v>
      </c>
      <c r="Q221" s="222">
        <v>900</v>
      </c>
    </row>
    <row r="222" spans="1:17" ht="17.25" customHeight="1">
      <c r="A222" s="222">
        <v>423895</v>
      </c>
      <c r="B222" s="222" t="s">
        <v>2771</v>
      </c>
      <c r="C222" s="222" t="s">
        <v>2772</v>
      </c>
      <c r="D222" s="222" t="s">
        <v>645</v>
      </c>
      <c r="E222" s="222" t="s">
        <v>160</v>
      </c>
      <c r="F222" s="222">
        <v>35302</v>
      </c>
      <c r="G222" s="222" t="s">
        <v>311</v>
      </c>
      <c r="H222" s="222" t="s">
        <v>343</v>
      </c>
      <c r="I222" s="222" t="s">
        <v>470</v>
      </c>
      <c r="M222" s="222" t="s">
        <v>311</v>
      </c>
      <c r="Q222" s="222">
        <v>900</v>
      </c>
    </row>
    <row r="223" spans="1:17" ht="17.25" customHeight="1">
      <c r="A223" s="222">
        <v>423816</v>
      </c>
      <c r="B223" s="222" t="s">
        <v>3005</v>
      </c>
      <c r="C223" s="222" t="s">
        <v>71</v>
      </c>
      <c r="D223" s="222" t="s">
        <v>216</v>
      </c>
      <c r="E223" s="222" t="s">
        <v>160</v>
      </c>
      <c r="F223" s="222">
        <v>35318</v>
      </c>
      <c r="G223" s="222" t="s">
        <v>311</v>
      </c>
      <c r="H223" s="222" t="s">
        <v>343</v>
      </c>
      <c r="I223" s="222" t="s">
        <v>470</v>
      </c>
      <c r="M223" s="222" t="s">
        <v>311</v>
      </c>
      <c r="Q223" s="222">
        <v>900</v>
      </c>
    </row>
    <row r="224" spans="1:17" ht="17.25" customHeight="1">
      <c r="A224" s="222">
        <v>419483</v>
      </c>
      <c r="B224" s="222" t="s">
        <v>2662</v>
      </c>
      <c r="C224" s="222" t="s">
        <v>77</v>
      </c>
      <c r="D224" s="222" t="s">
        <v>218</v>
      </c>
      <c r="E224" s="222" t="s">
        <v>161</v>
      </c>
      <c r="F224" s="222">
        <v>35323</v>
      </c>
      <c r="G224" s="222" t="s">
        <v>320</v>
      </c>
      <c r="H224" s="222" t="s">
        <v>343</v>
      </c>
      <c r="I224" s="222" t="s">
        <v>470</v>
      </c>
      <c r="M224" s="222" t="s">
        <v>320</v>
      </c>
      <c r="Q224" s="222">
        <v>900</v>
      </c>
    </row>
    <row r="225" spans="1:17" ht="17.25" customHeight="1">
      <c r="A225" s="222">
        <v>422644</v>
      </c>
      <c r="B225" s="222" t="s">
        <v>3099</v>
      </c>
      <c r="C225" s="222" t="s">
        <v>73</v>
      </c>
      <c r="D225" s="222" t="s">
        <v>3100</v>
      </c>
      <c r="E225" s="222" t="s">
        <v>161</v>
      </c>
      <c r="F225" s="222">
        <v>35344</v>
      </c>
      <c r="G225" s="222" t="s">
        <v>311</v>
      </c>
      <c r="H225" s="222" t="s">
        <v>343</v>
      </c>
      <c r="I225" s="222" t="s">
        <v>470</v>
      </c>
      <c r="M225" s="222" t="s">
        <v>320</v>
      </c>
      <c r="Q225" s="222">
        <v>900</v>
      </c>
    </row>
    <row r="226" spans="1:17" ht="17.25" customHeight="1">
      <c r="A226" s="222">
        <v>418398</v>
      </c>
      <c r="B226" s="222" t="s">
        <v>2982</v>
      </c>
      <c r="C226" s="222" t="s">
        <v>73</v>
      </c>
      <c r="D226" s="222" t="s">
        <v>2983</v>
      </c>
      <c r="E226" s="222" t="s">
        <v>160</v>
      </c>
      <c r="F226" s="222">
        <v>35431</v>
      </c>
      <c r="G226" s="222" t="s">
        <v>3484</v>
      </c>
      <c r="H226" s="222" t="s">
        <v>343</v>
      </c>
      <c r="I226" s="222" t="s">
        <v>470</v>
      </c>
      <c r="M226" s="222" t="s">
        <v>325</v>
      </c>
      <c r="Q226" s="222">
        <v>900</v>
      </c>
    </row>
    <row r="227" spans="1:17" ht="17.25" customHeight="1">
      <c r="A227" s="222">
        <v>418939</v>
      </c>
      <c r="B227" s="222" t="s">
        <v>2782</v>
      </c>
      <c r="C227" s="222" t="s">
        <v>286</v>
      </c>
      <c r="D227" s="222" t="s">
        <v>1839</v>
      </c>
      <c r="E227" s="222" t="s">
        <v>161</v>
      </c>
      <c r="F227" s="222">
        <v>35431</v>
      </c>
      <c r="G227" s="222" t="s">
        <v>311</v>
      </c>
      <c r="H227" s="222" t="s">
        <v>343</v>
      </c>
      <c r="I227" s="222" t="s">
        <v>470</v>
      </c>
      <c r="M227" s="222" t="s">
        <v>311</v>
      </c>
      <c r="Q227" s="222">
        <v>900</v>
      </c>
    </row>
    <row r="228" spans="1:17" ht="17.25" customHeight="1">
      <c r="A228" s="222">
        <v>420349</v>
      </c>
      <c r="B228" s="222" t="s">
        <v>2910</v>
      </c>
      <c r="C228" s="222" t="s">
        <v>128</v>
      </c>
      <c r="D228" s="222" t="s">
        <v>783</v>
      </c>
      <c r="E228" s="222" t="s">
        <v>161</v>
      </c>
      <c r="F228" s="222">
        <v>35431</v>
      </c>
      <c r="G228" s="222" t="s">
        <v>311</v>
      </c>
      <c r="H228" s="222" t="s">
        <v>343</v>
      </c>
      <c r="I228" s="222" t="s">
        <v>470</v>
      </c>
      <c r="M228" s="222" t="s">
        <v>311</v>
      </c>
      <c r="Q228" s="222">
        <v>900</v>
      </c>
    </row>
    <row r="229" spans="1:17" ht="17.25" customHeight="1">
      <c r="A229" s="222">
        <v>422935</v>
      </c>
      <c r="B229" s="222" t="s">
        <v>3014</v>
      </c>
      <c r="C229" s="222" t="s">
        <v>742</v>
      </c>
      <c r="D229" s="222" t="s">
        <v>811</v>
      </c>
      <c r="E229" s="222" t="s">
        <v>161</v>
      </c>
      <c r="F229" s="222">
        <v>35431</v>
      </c>
      <c r="G229" s="222" t="s">
        <v>311</v>
      </c>
      <c r="H229" s="222" t="s">
        <v>343</v>
      </c>
      <c r="I229" s="222" t="s">
        <v>470</v>
      </c>
      <c r="M229" s="222" t="s">
        <v>311</v>
      </c>
      <c r="Q229" s="222">
        <v>900</v>
      </c>
    </row>
    <row r="230" spans="1:17" ht="17.25" customHeight="1">
      <c r="A230" s="222">
        <v>423908</v>
      </c>
      <c r="B230" s="222" t="s">
        <v>2834</v>
      </c>
      <c r="C230" s="222" t="s">
        <v>602</v>
      </c>
      <c r="D230" s="222" t="s">
        <v>242</v>
      </c>
      <c r="E230" s="222" t="s">
        <v>160</v>
      </c>
      <c r="F230" s="222">
        <v>35431</v>
      </c>
      <c r="H230" s="222" t="s">
        <v>343</v>
      </c>
      <c r="I230" s="222" t="s">
        <v>470</v>
      </c>
      <c r="M230" s="222" t="s">
        <v>320</v>
      </c>
      <c r="Q230" s="222">
        <v>900</v>
      </c>
    </row>
    <row r="231" spans="1:17" ht="17.25" customHeight="1">
      <c r="A231" s="222">
        <v>419404</v>
      </c>
      <c r="B231" s="222" t="s">
        <v>2911</v>
      </c>
      <c r="C231" s="222" t="s">
        <v>1088</v>
      </c>
      <c r="D231" s="222" t="s">
        <v>572</v>
      </c>
      <c r="E231" s="222" t="s">
        <v>161</v>
      </c>
      <c r="F231" s="222">
        <v>35431</v>
      </c>
      <c r="H231" s="222" t="s">
        <v>343</v>
      </c>
      <c r="I231" s="222" t="s">
        <v>470</v>
      </c>
      <c r="M231" s="222" t="s">
        <v>311</v>
      </c>
      <c r="Q231" s="222">
        <v>900</v>
      </c>
    </row>
    <row r="232" spans="1:17" ht="17.25" customHeight="1">
      <c r="A232" s="222">
        <v>425726</v>
      </c>
      <c r="B232" s="222" t="s">
        <v>2346</v>
      </c>
      <c r="C232" s="222" t="s">
        <v>619</v>
      </c>
      <c r="D232" s="222" t="s">
        <v>280</v>
      </c>
      <c r="E232" s="222" t="s">
        <v>161</v>
      </c>
      <c r="F232" s="222">
        <v>35480</v>
      </c>
      <c r="G232" s="222" t="s">
        <v>3587</v>
      </c>
      <c r="H232" s="222" t="s">
        <v>343</v>
      </c>
      <c r="I232" s="222" t="s">
        <v>470</v>
      </c>
      <c r="M232" s="222" t="s">
        <v>320</v>
      </c>
      <c r="Q232" s="222">
        <v>900</v>
      </c>
    </row>
    <row r="233" spans="1:17" ht="17.25" customHeight="1">
      <c r="A233" s="222">
        <v>424125</v>
      </c>
      <c r="B233" s="222" t="s">
        <v>3075</v>
      </c>
      <c r="C233" s="222" t="s">
        <v>73</v>
      </c>
      <c r="D233" s="222" t="s">
        <v>674</v>
      </c>
      <c r="E233" s="222" t="s">
        <v>161</v>
      </c>
      <c r="F233" s="222">
        <v>35570</v>
      </c>
      <c r="G233" s="222" t="s">
        <v>311</v>
      </c>
      <c r="H233" s="222" t="s">
        <v>343</v>
      </c>
      <c r="I233" s="222" t="s">
        <v>470</v>
      </c>
      <c r="M233" s="222" t="s">
        <v>311</v>
      </c>
      <c r="Q233" s="222">
        <v>900</v>
      </c>
    </row>
    <row r="234" spans="1:17" ht="17.25" customHeight="1">
      <c r="A234" s="222">
        <v>421504</v>
      </c>
      <c r="B234" s="222" t="s">
        <v>2848</v>
      </c>
      <c r="C234" s="222" t="s">
        <v>859</v>
      </c>
      <c r="D234" s="222" t="s">
        <v>2849</v>
      </c>
      <c r="E234" s="222" t="s">
        <v>160</v>
      </c>
      <c r="F234" s="222">
        <v>35589</v>
      </c>
      <c r="G234" s="222" t="s">
        <v>333</v>
      </c>
      <c r="H234" s="222" t="s">
        <v>344</v>
      </c>
      <c r="I234" s="222" t="s">
        <v>470</v>
      </c>
      <c r="M234" s="222" t="s">
        <v>297</v>
      </c>
      <c r="Q234" s="222">
        <v>900</v>
      </c>
    </row>
    <row r="235" spans="1:17" ht="17.25" customHeight="1">
      <c r="A235" s="222">
        <v>421743</v>
      </c>
      <c r="B235" s="222" t="s">
        <v>3065</v>
      </c>
      <c r="C235" s="222" t="s">
        <v>76</v>
      </c>
      <c r="D235" s="222" t="s">
        <v>241</v>
      </c>
      <c r="E235" s="222" t="s">
        <v>161</v>
      </c>
      <c r="F235" s="222">
        <v>35618</v>
      </c>
      <c r="G235" s="222" t="s">
        <v>311</v>
      </c>
      <c r="H235" s="222" t="s">
        <v>343</v>
      </c>
      <c r="I235" s="222" t="s">
        <v>470</v>
      </c>
      <c r="M235" s="222" t="s">
        <v>311</v>
      </c>
      <c r="Q235" s="222">
        <v>900</v>
      </c>
    </row>
    <row r="236" spans="1:17" ht="17.25" customHeight="1">
      <c r="A236" s="222">
        <v>421253</v>
      </c>
      <c r="B236" s="222" t="s">
        <v>3095</v>
      </c>
      <c r="C236" s="222" t="s">
        <v>86</v>
      </c>
      <c r="D236" s="222" t="s">
        <v>275</v>
      </c>
      <c r="E236" s="222" t="s">
        <v>161</v>
      </c>
      <c r="F236" s="222">
        <v>35643</v>
      </c>
      <c r="G236" s="222" t="s">
        <v>311</v>
      </c>
      <c r="H236" s="222" t="s">
        <v>343</v>
      </c>
      <c r="I236" s="222" t="s">
        <v>470</v>
      </c>
      <c r="M236" s="222" t="s">
        <v>311</v>
      </c>
      <c r="Q236" s="222">
        <v>900</v>
      </c>
    </row>
    <row r="237" spans="1:17" ht="17.25" customHeight="1">
      <c r="A237" s="222">
        <v>420139</v>
      </c>
      <c r="B237" s="222" t="s">
        <v>2722</v>
      </c>
      <c r="C237" s="222" t="s">
        <v>684</v>
      </c>
      <c r="D237" s="222" t="s">
        <v>241</v>
      </c>
      <c r="E237" s="222" t="s">
        <v>160</v>
      </c>
      <c r="F237" s="222">
        <v>35710</v>
      </c>
      <c r="G237" s="222" t="s">
        <v>311</v>
      </c>
      <c r="H237" s="222" t="s">
        <v>343</v>
      </c>
      <c r="I237" s="222" t="s">
        <v>470</v>
      </c>
      <c r="M237" s="222" t="s">
        <v>311</v>
      </c>
      <c r="Q237" s="222">
        <v>900</v>
      </c>
    </row>
    <row r="238" spans="1:17" ht="17.25" customHeight="1">
      <c r="A238" s="222">
        <v>424901</v>
      </c>
      <c r="B238" s="222" t="s">
        <v>3001</v>
      </c>
      <c r="C238" s="222" t="s">
        <v>619</v>
      </c>
      <c r="D238" s="222" t="s">
        <v>253</v>
      </c>
      <c r="E238" s="222" t="s">
        <v>161</v>
      </c>
      <c r="F238" s="222">
        <v>35726</v>
      </c>
      <c r="G238" s="222" t="s">
        <v>311</v>
      </c>
      <c r="H238" s="222" t="s">
        <v>343</v>
      </c>
      <c r="I238" s="222" t="s">
        <v>470</v>
      </c>
      <c r="M238" s="222" t="s">
        <v>337</v>
      </c>
      <c r="Q238" s="222">
        <v>900</v>
      </c>
    </row>
    <row r="239" spans="1:17" ht="17.25" customHeight="1">
      <c r="A239" s="222">
        <v>421909</v>
      </c>
      <c r="B239" s="222" t="s">
        <v>930</v>
      </c>
      <c r="C239" s="222" t="s">
        <v>134</v>
      </c>
      <c r="D239" s="222" t="s">
        <v>840</v>
      </c>
      <c r="E239" s="222" t="s">
        <v>160</v>
      </c>
      <c r="F239" s="222">
        <v>35796</v>
      </c>
      <c r="G239" s="222" t="s">
        <v>324</v>
      </c>
      <c r="H239" s="222" t="s">
        <v>343</v>
      </c>
      <c r="I239" s="222" t="s">
        <v>470</v>
      </c>
      <c r="M239" s="222" t="s">
        <v>311</v>
      </c>
      <c r="Q239" s="222">
        <v>900</v>
      </c>
    </row>
    <row r="240" spans="1:17" ht="17.25" customHeight="1">
      <c r="A240" s="222">
        <v>419599</v>
      </c>
      <c r="B240" s="222" t="s">
        <v>2660</v>
      </c>
      <c r="C240" s="222" t="s">
        <v>1091</v>
      </c>
      <c r="D240" s="222" t="s">
        <v>690</v>
      </c>
      <c r="E240" s="222" t="s">
        <v>161</v>
      </c>
      <c r="F240" s="222">
        <v>35796</v>
      </c>
      <c r="G240" s="222" t="s">
        <v>311</v>
      </c>
      <c r="H240" s="222" t="s">
        <v>343</v>
      </c>
      <c r="I240" s="222" t="s">
        <v>470</v>
      </c>
      <c r="M240" s="222" t="s">
        <v>311</v>
      </c>
      <c r="Q240" s="222">
        <v>900</v>
      </c>
    </row>
    <row r="241" spans="1:17" ht="17.25" customHeight="1">
      <c r="A241" s="222">
        <v>423435</v>
      </c>
      <c r="B241" s="222" t="s">
        <v>2630</v>
      </c>
      <c r="C241" s="222" t="s">
        <v>966</v>
      </c>
      <c r="D241" s="222" t="s">
        <v>226</v>
      </c>
      <c r="E241" s="222" t="s">
        <v>160</v>
      </c>
      <c r="F241" s="222">
        <v>35796</v>
      </c>
      <c r="H241" s="222" t="s">
        <v>343</v>
      </c>
      <c r="I241" s="222" t="s">
        <v>470</v>
      </c>
      <c r="M241" s="222" t="s">
        <v>320</v>
      </c>
      <c r="Q241" s="222">
        <v>900</v>
      </c>
    </row>
    <row r="242" spans="1:17" ht="17.25" customHeight="1">
      <c r="A242" s="222">
        <v>419373</v>
      </c>
      <c r="B242" s="222" t="s">
        <v>2663</v>
      </c>
      <c r="C242" s="222" t="s">
        <v>632</v>
      </c>
      <c r="D242" s="222" t="s">
        <v>142</v>
      </c>
      <c r="E242" s="222" t="s">
        <v>161</v>
      </c>
      <c r="F242" s="222">
        <v>35796</v>
      </c>
      <c r="H242" s="222" t="s">
        <v>343</v>
      </c>
      <c r="I242" s="222" t="s">
        <v>470</v>
      </c>
      <c r="M242" s="222" t="s">
        <v>311</v>
      </c>
      <c r="Q242" s="222">
        <v>900</v>
      </c>
    </row>
    <row r="243" spans="1:17" ht="17.25" customHeight="1">
      <c r="A243" s="222">
        <v>421024</v>
      </c>
      <c r="B243" s="222" t="s">
        <v>2694</v>
      </c>
      <c r="C243" s="222" t="s">
        <v>123</v>
      </c>
      <c r="D243" s="222" t="s">
        <v>849</v>
      </c>
      <c r="E243" s="222" t="s">
        <v>161</v>
      </c>
      <c r="F243" s="222">
        <v>35796</v>
      </c>
      <c r="H243" s="222" t="s">
        <v>343</v>
      </c>
      <c r="I243" s="222" t="s">
        <v>470</v>
      </c>
      <c r="M243" s="222" t="s">
        <v>311</v>
      </c>
      <c r="Q243" s="222">
        <v>900</v>
      </c>
    </row>
    <row r="244" spans="1:17" ht="17.25" customHeight="1">
      <c r="A244" s="222">
        <v>422465</v>
      </c>
      <c r="B244" s="222" t="s">
        <v>2879</v>
      </c>
      <c r="C244" s="222" t="s">
        <v>734</v>
      </c>
      <c r="D244" s="222" t="s">
        <v>246</v>
      </c>
      <c r="E244" s="222" t="s">
        <v>160</v>
      </c>
      <c r="F244" s="222">
        <v>35796</v>
      </c>
      <c r="H244" s="222" t="s">
        <v>343</v>
      </c>
      <c r="I244" s="222" t="s">
        <v>470</v>
      </c>
      <c r="M244" s="222" t="s">
        <v>311</v>
      </c>
      <c r="Q244" s="222">
        <v>900</v>
      </c>
    </row>
    <row r="245" spans="1:17" ht="17.25" customHeight="1">
      <c r="A245" s="222">
        <v>422425</v>
      </c>
      <c r="B245" s="222" t="s">
        <v>2880</v>
      </c>
      <c r="C245" s="222" t="s">
        <v>908</v>
      </c>
      <c r="D245" s="222" t="s">
        <v>2881</v>
      </c>
      <c r="E245" s="222" t="s">
        <v>161</v>
      </c>
      <c r="F245" s="222">
        <v>35796</v>
      </c>
      <c r="H245" s="222" t="s">
        <v>343</v>
      </c>
      <c r="I245" s="222" t="s">
        <v>470</v>
      </c>
      <c r="M245" s="222" t="s">
        <v>320</v>
      </c>
      <c r="Q245" s="222">
        <v>900</v>
      </c>
    </row>
    <row r="246" spans="1:17" ht="17.25" customHeight="1">
      <c r="A246" s="222">
        <v>419643</v>
      </c>
      <c r="B246" s="222" t="s">
        <v>2695</v>
      </c>
      <c r="C246" s="222" t="s">
        <v>923</v>
      </c>
      <c r="D246" s="222" t="s">
        <v>213</v>
      </c>
      <c r="E246" s="222" t="s">
        <v>160</v>
      </c>
      <c r="F246" s="222">
        <v>35797</v>
      </c>
      <c r="G246" s="222" t="s">
        <v>311</v>
      </c>
      <c r="H246" s="222" t="s">
        <v>343</v>
      </c>
      <c r="I246" s="222" t="s">
        <v>470</v>
      </c>
      <c r="M246" s="222" t="s">
        <v>311</v>
      </c>
      <c r="Q246" s="222">
        <v>900</v>
      </c>
    </row>
    <row r="247" spans="1:17" ht="17.25" customHeight="1">
      <c r="A247" s="222">
        <v>419869</v>
      </c>
      <c r="B247" s="222" t="s">
        <v>534</v>
      </c>
      <c r="C247" s="222" t="s">
        <v>535</v>
      </c>
      <c r="D247" s="222" t="s">
        <v>231</v>
      </c>
      <c r="E247" s="222" t="s">
        <v>160</v>
      </c>
      <c r="F247" s="222">
        <v>35806</v>
      </c>
      <c r="G247" s="222" t="s">
        <v>324</v>
      </c>
      <c r="H247" s="222" t="s">
        <v>343</v>
      </c>
      <c r="I247" s="222" t="s">
        <v>470</v>
      </c>
      <c r="M247" s="222" t="s">
        <v>324</v>
      </c>
      <c r="Q247" s="222">
        <v>900</v>
      </c>
    </row>
    <row r="248" spans="1:17" ht="17.25" customHeight="1">
      <c r="A248" s="222">
        <v>419703</v>
      </c>
      <c r="B248" s="222" t="s">
        <v>2659</v>
      </c>
      <c r="C248" s="222" t="s">
        <v>94</v>
      </c>
      <c r="D248" s="222" t="s">
        <v>596</v>
      </c>
      <c r="E248" s="222" t="s">
        <v>161</v>
      </c>
      <c r="F248" s="222">
        <v>35836</v>
      </c>
      <c r="G248" s="222" t="s">
        <v>3553</v>
      </c>
      <c r="H248" s="222" t="s">
        <v>343</v>
      </c>
      <c r="I248" s="222" t="s">
        <v>470</v>
      </c>
      <c r="M248" s="222" t="s">
        <v>320</v>
      </c>
      <c r="Q248" s="222">
        <v>900</v>
      </c>
    </row>
    <row r="249" spans="1:17" ht="17.25" customHeight="1">
      <c r="A249" s="222">
        <v>425142</v>
      </c>
      <c r="B249" s="222" t="s">
        <v>2997</v>
      </c>
      <c r="C249" s="222" t="s">
        <v>78</v>
      </c>
      <c r="D249" s="222" t="s">
        <v>217</v>
      </c>
      <c r="E249" s="222" t="s">
        <v>161</v>
      </c>
      <c r="F249" s="222">
        <v>35858</v>
      </c>
      <c r="G249" s="222" t="s">
        <v>322</v>
      </c>
      <c r="H249" s="222" t="s">
        <v>344</v>
      </c>
      <c r="I249" s="222" t="s">
        <v>470</v>
      </c>
      <c r="M249" s="222" t="s">
        <v>297</v>
      </c>
      <c r="Q249" s="222">
        <v>900</v>
      </c>
    </row>
    <row r="250" spans="1:17" ht="17.25" customHeight="1">
      <c r="A250" s="222">
        <v>425447</v>
      </c>
      <c r="B250" s="222" t="s">
        <v>2992</v>
      </c>
      <c r="C250" s="222" t="s">
        <v>1059</v>
      </c>
      <c r="D250" s="222" t="s">
        <v>215</v>
      </c>
      <c r="E250" s="222" t="s">
        <v>160</v>
      </c>
      <c r="F250" s="222">
        <v>35888</v>
      </c>
      <c r="G250" s="222" t="s">
        <v>3588</v>
      </c>
      <c r="H250" s="222" t="s">
        <v>344</v>
      </c>
      <c r="I250" s="222" t="s">
        <v>470</v>
      </c>
      <c r="M250" s="222" t="s">
        <v>297</v>
      </c>
      <c r="Q250" s="222">
        <v>900</v>
      </c>
    </row>
    <row r="251" spans="1:17" ht="17.25" customHeight="1">
      <c r="A251" s="222">
        <v>423547</v>
      </c>
      <c r="B251" s="222" t="s">
        <v>2867</v>
      </c>
      <c r="C251" s="222" t="s">
        <v>2868</v>
      </c>
      <c r="D251" s="222" t="s">
        <v>2869</v>
      </c>
      <c r="E251" s="222" t="s">
        <v>160</v>
      </c>
      <c r="F251" s="222">
        <v>35956</v>
      </c>
      <c r="G251" s="222" t="s">
        <v>311</v>
      </c>
      <c r="H251" s="222" t="s">
        <v>343</v>
      </c>
      <c r="I251" s="222" t="s">
        <v>470</v>
      </c>
      <c r="M251" s="222" t="s">
        <v>314</v>
      </c>
      <c r="Q251" s="222">
        <v>900</v>
      </c>
    </row>
    <row r="252" spans="1:17" ht="17.25" customHeight="1">
      <c r="A252" s="222">
        <v>424825</v>
      </c>
      <c r="B252" s="222" t="s">
        <v>3003</v>
      </c>
      <c r="C252" s="222" t="s">
        <v>641</v>
      </c>
      <c r="D252" s="222" t="s">
        <v>739</v>
      </c>
      <c r="E252" s="222" t="s">
        <v>161</v>
      </c>
      <c r="F252" s="222">
        <v>35990</v>
      </c>
      <c r="G252" s="222" t="s">
        <v>311</v>
      </c>
      <c r="H252" s="222" t="s">
        <v>343</v>
      </c>
      <c r="I252" s="222" t="s">
        <v>470</v>
      </c>
      <c r="M252" s="222" t="s">
        <v>320</v>
      </c>
      <c r="Q252" s="222">
        <v>900</v>
      </c>
    </row>
    <row r="253" spans="1:17" ht="17.25" customHeight="1">
      <c r="A253" s="222">
        <v>420849</v>
      </c>
      <c r="B253" s="222" t="s">
        <v>2927</v>
      </c>
      <c r="C253" s="222" t="s">
        <v>70</v>
      </c>
      <c r="D253" s="222" t="s">
        <v>533</v>
      </c>
      <c r="E253" s="222" t="s">
        <v>161</v>
      </c>
      <c r="F253" s="222">
        <v>36021</v>
      </c>
      <c r="G253" s="222" t="s">
        <v>311</v>
      </c>
      <c r="H253" s="222" t="s">
        <v>343</v>
      </c>
      <c r="I253" s="222" t="s">
        <v>470</v>
      </c>
      <c r="M253" s="222" t="s">
        <v>311</v>
      </c>
      <c r="Q253" s="222">
        <v>900</v>
      </c>
    </row>
    <row r="254" spans="1:17" ht="17.25" customHeight="1">
      <c r="A254" s="222">
        <v>423071</v>
      </c>
      <c r="B254" s="222" t="s">
        <v>2734</v>
      </c>
      <c r="C254" s="222" t="s">
        <v>140</v>
      </c>
      <c r="D254" s="222" t="s">
        <v>776</v>
      </c>
      <c r="E254" s="222" t="s">
        <v>161</v>
      </c>
      <c r="F254" s="222">
        <v>36161</v>
      </c>
      <c r="G254" s="222" t="s">
        <v>315</v>
      </c>
      <c r="H254" s="222" t="s">
        <v>343</v>
      </c>
      <c r="I254" s="222" t="s">
        <v>470</v>
      </c>
      <c r="M254" s="222" t="s">
        <v>320</v>
      </c>
      <c r="Q254" s="222">
        <v>900</v>
      </c>
    </row>
    <row r="255" spans="1:17" ht="17.25" customHeight="1">
      <c r="A255" s="222">
        <v>423184</v>
      </c>
      <c r="B255" s="222" t="s">
        <v>2808</v>
      </c>
      <c r="C255" s="222" t="s">
        <v>624</v>
      </c>
      <c r="D255" s="222" t="s">
        <v>591</v>
      </c>
      <c r="E255" s="222" t="s">
        <v>161</v>
      </c>
      <c r="F255" s="222">
        <v>36161</v>
      </c>
      <c r="G255" s="222" t="s">
        <v>311</v>
      </c>
      <c r="H255" s="222" t="s">
        <v>343</v>
      </c>
      <c r="I255" s="222" t="s">
        <v>470</v>
      </c>
      <c r="M255" s="222" t="s">
        <v>311</v>
      </c>
      <c r="Q255" s="222">
        <v>900</v>
      </c>
    </row>
    <row r="256" spans="1:17" ht="17.25" customHeight="1">
      <c r="A256" s="222">
        <v>420723</v>
      </c>
      <c r="B256" s="222" t="s">
        <v>2645</v>
      </c>
      <c r="C256" s="222" t="s">
        <v>121</v>
      </c>
      <c r="D256" s="222" t="s">
        <v>2646</v>
      </c>
      <c r="E256" s="222" t="s">
        <v>160</v>
      </c>
      <c r="F256" s="222">
        <v>36161</v>
      </c>
      <c r="G256" s="222" t="s">
        <v>3511</v>
      </c>
      <c r="H256" s="222" t="s">
        <v>343</v>
      </c>
      <c r="I256" s="222" t="s">
        <v>470</v>
      </c>
      <c r="M256" s="222" t="s">
        <v>320</v>
      </c>
      <c r="Q256" s="222">
        <v>900</v>
      </c>
    </row>
    <row r="257" spans="1:17" ht="17.25" customHeight="1">
      <c r="A257" s="222">
        <v>420850</v>
      </c>
      <c r="B257" s="222" t="s">
        <v>2643</v>
      </c>
      <c r="C257" s="222" t="s">
        <v>73</v>
      </c>
      <c r="D257" s="222" t="s">
        <v>689</v>
      </c>
      <c r="E257" s="222" t="s">
        <v>161</v>
      </c>
      <c r="F257" s="222">
        <v>36161</v>
      </c>
      <c r="H257" s="222" t="s">
        <v>343</v>
      </c>
      <c r="I257" s="222" t="s">
        <v>470</v>
      </c>
      <c r="M257" s="222" t="s">
        <v>311</v>
      </c>
      <c r="Q257" s="222">
        <v>900</v>
      </c>
    </row>
    <row r="258" spans="1:17" ht="17.25" customHeight="1">
      <c r="A258" s="222">
        <v>421055</v>
      </c>
      <c r="B258" s="222" t="s">
        <v>2693</v>
      </c>
      <c r="C258" s="222" t="s">
        <v>114</v>
      </c>
      <c r="D258" s="222" t="s">
        <v>102</v>
      </c>
      <c r="E258" s="222" t="s">
        <v>161</v>
      </c>
      <c r="F258" s="222">
        <v>36161</v>
      </c>
      <c r="H258" s="222" t="s">
        <v>343</v>
      </c>
      <c r="I258" s="222" t="s">
        <v>470</v>
      </c>
      <c r="M258" s="222" t="s">
        <v>311</v>
      </c>
      <c r="Q258" s="222">
        <v>900</v>
      </c>
    </row>
    <row r="259" spans="1:17" ht="17.25" customHeight="1">
      <c r="A259" s="222">
        <v>424043</v>
      </c>
      <c r="B259" s="222" t="s">
        <v>2730</v>
      </c>
      <c r="C259" s="222" t="s">
        <v>117</v>
      </c>
      <c r="D259" s="222" t="s">
        <v>777</v>
      </c>
      <c r="E259" s="222" t="s">
        <v>161</v>
      </c>
      <c r="F259" s="222">
        <v>36161</v>
      </c>
      <c r="H259" s="222" t="s">
        <v>343</v>
      </c>
      <c r="I259" s="222" t="s">
        <v>470</v>
      </c>
      <c r="M259" s="222" t="s">
        <v>320</v>
      </c>
      <c r="Q259" s="222">
        <v>900</v>
      </c>
    </row>
    <row r="260" spans="1:17" ht="17.25" customHeight="1">
      <c r="A260" s="222">
        <v>421046</v>
      </c>
      <c r="B260" s="222" t="s">
        <v>2941</v>
      </c>
      <c r="C260" s="222" t="s">
        <v>126</v>
      </c>
      <c r="D260" s="222" t="s">
        <v>777</v>
      </c>
      <c r="E260" s="222" t="s">
        <v>160</v>
      </c>
      <c r="F260" s="222">
        <v>36161</v>
      </c>
      <c r="H260" s="222" t="s">
        <v>343</v>
      </c>
      <c r="I260" s="222" t="s">
        <v>470</v>
      </c>
      <c r="M260" s="222" t="s">
        <v>331</v>
      </c>
      <c r="Q260" s="222">
        <v>900</v>
      </c>
    </row>
    <row r="261" spans="1:17" ht="17.25" customHeight="1">
      <c r="A261" s="222">
        <v>422721</v>
      </c>
      <c r="B261" s="222" t="s">
        <v>3074</v>
      </c>
      <c r="C261" s="222" t="s">
        <v>677</v>
      </c>
      <c r="D261" s="222" t="s">
        <v>836</v>
      </c>
      <c r="E261" s="222" t="s">
        <v>161</v>
      </c>
      <c r="F261" s="222">
        <v>36167</v>
      </c>
      <c r="G261" s="222" t="s">
        <v>311</v>
      </c>
      <c r="H261" s="222" t="s">
        <v>343</v>
      </c>
      <c r="I261" s="222" t="s">
        <v>470</v>
      </c>
      <c r="M261" s="222" t="s">
        <v>337</v>
      </c>
      <c r="Q261" s="222">
        <v>900</v>
      </c>
    </row>
    <row r="262" spans="1:17" ht="17.25" customHeight="1">
      <c r="A262" s="222">
        <v>422689</v>
      </c>
      <c r="B262" s="222" t="s">
        <v>536</v>
      </c>
      <c r="C262" s="222" t="s">
        <v>73</v>
      </c>
      <c r="D262" s="222" t="s">
        <v>537</v>
      </c>
      <c r="E262" s="222" t="s">
        <v>161</v>
      </c>
      <c r="F262" s="222">
        <v>36170</v>
      </c>
      <c r="G262" s="222" t="s">
        <v>311</v>
      </c>
      <c r="H262" s="222" t="s">
        <v>343</v>
      </c>
      <c r="I262" s="222" t="s">
        <v>470</v>
      </c>
      <c r="M262" s="222" t="s">
        <v>311</v>
      </c>
      <c r="Q262" s="222">
        <v>900</v>
      </c>
    </row>
    <row r="263" spans="1:17" ht="17.25" customHeight="1">
      <c r="A263" s="222">
        <v>421514</v>
      </c>
      <c r="B263" s="222" t="s">
        <v>3060</v>
      </c>
      <c r="C263" s="222" t="s">
        <v>731</v>
      </c>
      <c r="D263" s="222" t="s">
        <v>3061</v>
      </c>
      <c r="E263" s="222" t="s">
        <v>160</v>
      </c>
      <c r="F263" s="222">
        <v>36185</v>
      </c>
      <c r="G263" s="222" t="s">
        <v>311</v>
      </c>
      <c r="H263" s="222" t="s">
        <v>343</v>
      </c>
      <c r="I263" s="222" t="s">
        <v>470</v>
      </c>
      <c r="M263" s="222" t="s">
        <v>314</v>
      </c>
      <c r="Q263" s="222">
        <v>900</v>
      </c>
    </row>
    <row r="264" spans="1:17" ht="17.25" customHeight="1">
      <c r="A264" s="222">
        <v>424237</v>
      </c>
      <c r="B264" s="222" t="s">
        <v>3057</v>
      </c>
      <c r="C264" s="222" t="s">
        <v>129</v>
      </c>
      <c r="D264" s="222" t="s">
        <v>231</v>
      </c>
      <c r="E264" s="222" t="s">
        <v>161</v>
      </c>
      <c r="F264" s="222">
        <v>36397</v>
      </c>
      <c r="G264" s="222" t="s">
        <v>317</v>
      </c>
      <c r="H264" s="222" t="s">
        <v>343</v>
      </c>
      <c r="I264" s="222" t="s">
        <v>470</v>
      </c>
      <c r="M264" s="222" t="s">
        <v>320</v>
      </c>
      <c r="Q264" s="222">
        <v>900</v>
      </c>
    </row>
    <row r="265" spans="1:17" ht="17.25" customHeight="1">
      <c r="A265" s="222">
        <v>423242</v>
      </c>
      <c r="B265" s="222" t="s">
        <v>531</v>
      </c>
      <c r="C265" s="222" t="s">
        <v>532</v>
      </c>
      <c r="D265" s="222" t="s">
        <v>533</v>
      </c>
      <c r="E265" s="222" t="s">
        <v>161</v>
      </c>
      <c r="F265" s="222">
        <v>36526</v>
      </c>
      <c r="G265" s="222" t="s">
        <v>311</v>
      </c>
      <c r="H265" s="222" t="s">
        <v>343</v>
      </c>
      <c r="I265" s="222" t="s">
        <v>470</v>
      </c>
      <c r="M265" s="222" t="s">
        <v>341</v>
      </c>
      <c r="Q265" s="222">
        <v>900</v>
      </c>
    </row>
    <row r="266" spans="1:17" ht="17.25" customHeight="1">
      <c r="A266" s="222">
        <v>424045</v>
      </c>
      <c r="B266" s="222" t="s">
        <v>2687</v>
      </c>
      <c r="C266" s="222" t="s">
        <v>2087</v>
      </c>
      <c r="D266" s="222" t="s">
        <v>2688</v>
      </c>
      <c r="E266" s="222" t="s">
        <v>161</v>
      </c>
      <c r="F266" s="222">
        <v>36526</v>
      </c>
      <c r="G266" s="222" t="s">
        <v>311</v>
      </c>
      <c r="H266" s="222" t="s">
        <v>343</v>
      </c>
      <c r="I266" s="222" t="s">
        <v>470</v>
      </c>
      <c r="M266" s="222" t="s">
        <v>311</v>
      </c>
      <c r="Q266" s="222">
        <v>900</v>
      </c>
    </row>
    <row r="267" spans="1:17" ht="17.25" customHeight="1">
      <c r="A267" s="222">
        <v>419981</v>
      </c>
      <c r="B267" s="222" t="s">
        <v>2658</v>
      </c>
      <c r="C267" s="222" t="s">
        <v>98</v>
      </c>
      <c r="D267" s="222" t="s">
        <v>228</v>
      </c>
      <c r="E267" s="222" t="s">
        <v>161</v>
      </c>
      <c r="F267" s="222" t="s">
        <v>3552</v>
      </c>
      <c r="G267" s="222" t="s">
        <v>3470</v>
      </c>
      <c r="H267" s="222" t="s">
        <v>343</v>
      </c>
      <c r="I267" s="222" t="s">
        <v>470</v>
      </c>
      <c r="M267" s="222" t="s">
        <v>320</v>
      </c>
      <c r="Q267" s="222">
        <v>900</v>
      </c>
    </row>
    <row r="268" spans="1:17" ht="17.25" customHeight="1">
      <c r="A268" s="222">
        <v>424914</v>
      </c>
      <c r="B268" s="222" t="s">
        <v>560</v>
      </c>
      <c r="C268" s="222" t="s">
        <v>561</v>
      </c>
      <c r="D268" s="222" t="s">
        <v>562</v>
      </c>
      <c r="E268" s="222" t="s">
        <v>161</v>
      </c>
      <c r="H268" s="222" t="s">
        <v>343</v>
      </c>
      <c r="I268" s="222" t="s">
        <v>470</v>
      </c>
      <c r="M268" s="222" t="s">
        <v>316</v>
      </c>
      <c r="Q268" s="222">
        <v>900</v>
      </c>
    </row>
    <row r="269" spans="1:17" ht="17.25" customHeight="1">
      <c r="A269" s="222">
        <v>421138</v>
      </c>
      <c r="B269" s="222" t="s">
        <v>2690</v>
      </c>
      <c r="C269" s="222" t="s">
        <v>85</v>
      </c>
      <c r="D269" s="222" t="s">
        <v>1226</v>
      </c>
      <c r="E269" s="222" t="s">
        <v>161</v>
      </c>
      <c r="H269" s="222" t="s">
        <v>343</v>
      </c>
      <c r="I269" s="222" t="s">
        <v>470</v>
      </c>
      <c r="M269" s="222" t="s">
        <v>311</v>
      </c>
      <c r="Q269" s="222">
        <v>900</v>
      </c>
    </row>
    <row r="270" spans="1:17" ht="17.25" customHeight="1">
      <c r="A270" s="222">
        <v>422975</v>
      </c>
      <c r="B270" s="222" t="s">
        <v>3013</v>
      </c>
      <c r="C270" s="222" t="s">
        <v>92</v>
      </c>
      <c r="D270" s="222" t="s">
        <v>218</v>
      </c>
      <c r="E270" s="222" t="s">
        <v>161</v>
      </c>
      <c r="H270" s="222" t="s">
        <v>343</v>
      </c>
      <c r="I270" s="222" t="s">
        <v>470</v>
      </c>
      <c r="M270" s="222" t="s">
        <v>311</v>
      </c>
      <c r="Q270" s="222">
        <v>900</v>
      </c>
    </row>
    <row r="271" spans="1:17" ht="17.25" customHeight="1">
      <c r="A271" s="222">
        <v>425496</v>
      </c>
      <c r="B271" s="222" t="s">
        <v>2312</v>
      </c>
      <c r="C271" s="222" t="s">
        <v>108</v>
      </c>
      <c r="D271" s="222" t="s">
        <v>2313</v>
      </c>
      <c r="E271" s="222" t="s">
        <v>161</v>
      </c>
      <c r="F271" s="222">
        <v>31146</v>
      </c>
      <c r="G271" s="222" t="s">
        <v>311</v>
      </c>
      <c r="H271" s="222" t="s">
        <v>343</v>
      </c>
      <c r="I271" s="222" t="s">
        <v>470</v>
      </c>
      <c r="M271" s="222" t="s">
        <v>311</v>
      </c>
      <c r="Q271" s="222">
        <v>900</v>
      </c>
    </row>
    <row r="272" spans="1:17" ht="17.25" customHeight="1">
      <c r="A272" s="222">
        <v>425760</v>
      </c>
      <c r="B272" s="222" t="s">
        <v>511</v>
      </c>
      <c r="C272" s="222" t="s">
        <v>137</v>
      </c>
      <c r="D272" s="222" t="s">
        <v>272</v>
      </c>
      <c r="E272" s="222" t="s">
        <v>160</v>
      </c>
      <c r="F272" s="222">
        <v>33266</v>
      </c>
      <c r="G272" s="222" t="s">
        <v>311</v>
      </c>
      <c r="H272" s="222" t="s">
        <v>343</v>
      </c>
      <c r="I272" s="222" t="s">
        <v>470</v>
      </c>
      <c r="M272" s="222" t="s">
        <v>311</v>
      </c>
      <c r="Q272" s="222">
        <v>900</v>
      </c>
    </row>
    <row r="273" spans="1:17" ht="17.25" customHeight="1">
      <c r="A273" s="222">
        <v>421864</v>
      </c>
      <c r="B273" s="222" t="s">
        <v>2607</v>
      </c>
      <c r="C273" s="222" t="s">
        <v>2608</v>
      </c>
      <c r="D273" s="222" t="s">
        <v>252</v>
      </c>
      <c r="E273" s="222" t="s">
        <v>160</v>
      </c>
      <c r="F273" s="222">
        <v>34462</v>
      </c>
      <c r="G273" s="222" t="s">
        <v>311</v>
      </c>
      <c r="H273" s="222" t="s">
        <v>343</v>
      </c>
      <c r="I273" s="222" t="s">
        <v>470</v>
      </c>
      <c r="M273" s="222" t="s">
        <v>311</v>
      </c>
      <c r="Q273" s="222">
        <v>900</v>
      </c>
    </row>
    <row r="274" spans="1:17" ht="17.25" customHeight="1">
      <c r="A274" s="222">
        <v>422194</v>
      </c>
      <c r="B274" s="222" t="s">
        <v>2487</v>
      </c>
      <c r="C274" s="222" t="s">
        <v>684</v>
      </c>
      <c r="D274" s="222" t="s">
        <v>213</v>
      </c>
      <c r="E274" s="222" t="s">
        <v>161</v>
      </c>
      <c r="F274" s="222">
        <v>35571</v>
      </c>
      <c r="G274" s="222" t="s">
        <v>311</v>
      </c>
      <c r="H274" s="222" t="s">
        <v>343</v>
      </c>
      <c r="I274" s="222" t="s">
        <v>470</v>
      </c>
      <c r="M274" s="222" t="s">
        <v>320</v>
      </c>
      <c r="Q274" s="222">
        <v>900</v>
      </c>
    </row>
    <row r="275" spans="1:17" ht="17.25" customHeight="1">
      <c r="A275" s="222">
        <v>425540</v>
      </c>
      <c r="B275" s="222" t="s">
        <v>554</v>
      </c>
      <c r="C275" s="222" t="s">
        <v>88</v>
      </c>
      <c r="D275" s="222" t="s">
        <v>264</v>
      </c>
      <c r="E275" s="222" t="s">
        <v>161</v>
      </c>
      <c r="F275" s="222">
        <v>36161</v>
      </c>
      <c r="G275" s="222" t="s">
        <v>311</v>
      </c>
      <c r="H275" s="222" t="s">
        <v>343</v>
      </c>
      <c r="I275" s="222" t="s">
        <v>470</v>
      </c>
      <c r="M275" s="222" t="s">
        <v>311</v>
      </c>
      <c r="Q275" s="222">
        <v>900</v>
      </c>
    </row>
    <row r="276" spans="1:17" ht="17.25" customHeight="1">
      <c r="A276" s="222">
        <v>422845</v>
      </c>
      <c r="B276" s="222" t="s">
        <v>1479</v>
      </c>
      <c r="C276" s="222" t="s">
        <v>628</v>
      </c>
      <c r="D276" s="222" t="s">
        <v>274</v>
      </c>
      <c r="E276" s="222" t="s">
        <v>161</v>
      </c>
      <c r="F276" s="222">
        <v>36526</v>
      </c>
      <c r="G276" s="222" t="s">
        <v>3654</v>
      </c>
      <c r="H276" s="222" t="s">
        <v>343</v>
      </c>
      <c r="I276" s="222" t="s">
        <v>470</v>
      </c>
      <c r="M276" s="222" t="s">
        <v>342</v>
      </c>
      <c r="Q276" s="222">
        <v>900</v>
      </c>
    </row>
    <row r="277" spans="1:17" ht="17.25" customHeight="1">
      <c r="A277" s="222">
        <v>424757</v>
      </c>
      <c r="B277" s="222" t="s">
        <v>3262</v>
      </c>
      <c r="C277" s="222" t="s">
        <v>967</v>
      </c>
      <c r="D277" s="222" t="s">
        <v>503</v>
      </c>
      <c r="E277" s="222" t="s">
        <v>161</v>
      </c>
      <c r="F277" s="222">
        <v>33810</v>
      </c>
      <c r="G277" s="222" t="s">
        <v>311</v>
      </c>
      <c r="H277" s="222" t="s">
        <v>343</v>
      </c>
      <c r="I277" s="222" t="s">
        <v>361</v>
      </c>
      <c r="M277" s="222" t="s">
        <v>316</v>
      </c>
      <c r="Q277" s="222">
        <v>900</v>
      </c>
    </row>
    <row r="278" spans="1:17" ht="17.25" customHeight="1">
      <c r="A278" s="222">
        <v>425586</v>
      </c>
      <c r="B278" s="222" t="s">
        <v>3430</v>
      </c>
      <c r="C278" s="222" t="s">
        <v>619</v>
      </c>
      <c r="D278" s="222" t="s">
        <v>242</v>
      </c>
      <c r="E278" s="222" t="s">
        <v>161</v>
      </c>
      <c r="F278" s="222">
        <v>34335</v>
      </c>
      <c r="H278" s="222" t="s">
        <v>343</v>
      </c>
      <c r="I278" s="222" t="s">
        <v>361</v>
      </c>
      <c r="M278" s="222" t="s">
        <v>327</v>
      </c>
      <c r="Q278" s="222">
        <v>900</v>
      </c>
    </row>
    <row r="279" spans="1:17" ht="17.25" customHeight="1">
      <c r="A279" s="222">
        <v>422103</v>
      </c>
      <c r="B279" s="222" t="s">
        <v>3175</v>
      </c>
      <c r="C279" s="222" t="s">
        <v>573</v>
      </c>
      <c r="D279" s="222" t="s">
        <v>505</v>
      </c>
      <c r="E279" s="222" t="s">
        <v>160</v>
      </c>
      <c r="F279" s="222">
        <v>34685</v>
      </c>
      <c r="G279" s="222" t="s">
        <v>311</v>
      </c>
      <c r="H279" s="222" t="s">
        <v>343</v>
      </c>
      <c r="I279" s="222" t="s">
        <v>361</v>
      </c>
      <c r="M279" s="222" t="s">
        <v>320</v>
      </c>
      <c r="Q279" s="222">
        <v>900</v>
      </c>
    </row>
    <row r="280" spans="1:17" ht="17.25" customHeight="1">
      <c r="A280" s="222">
        <v>402023</v>
      </c>
      <c r="B280" s="222" t="s">
        <v>583</v>
      </c>
      <c r="C280" s="222" t="s">
        <v>584</v>
      </c>
      <c r="D280" s="222" t="s">
        <v>572</v>
      </c>
      <c r="E280" s="222" t="s">
        <v>161</v>
      </c>
      <c r="F280" s="222">
        <v>32088</v>
      </c>
      <c r="G280" s="222" t="s">
        <v>311</v>
      </c>
      <c r="H280" s="222" t="s">
        <v>343</v>
      </c>
      <c r="I280" s="222" t="s">
        <v>361</v>
      </c>
      <c r="M280" s="222" t="s">
        <v>320</v>
      </c>
    </row>
    <row r="281" spans="1:17" ht="17.25" customHeight="1">
      <c r="A281" s="222">
        <v>402116</v>
      </c>
      <c r="B281" s="222" t="s">
        <v>2903</v>
      </c>
      <c r="C281" s="222" t="s">
        <v>439</v>
      </c>
      <c r="D281" s="222" t="s">
        <v>269</v>
      </c>
      <c r="E281" s="222" t="s">
        <v>161</v>
      </c>
      <c r="F281" s="222">
        <v>31230</v>
      </c>
      <c r="G281" s="222" t="s">
        <v>311</v>
      </c>
      <c r="H281" s="222" t="s">
        <v>343</v>
      </c>
      <c r="I281" s="222" t="s">
        <v>470</v>
      </c>
      <c r="M281" s="222" t="s">
        <v>311</v>
      </c>
      <c r="N281" s="222">
        <v>522</v>
      </c>
      <c r="O281" s="222">
        <v>43843.570856481485</v>
      </c>
    </row>
    <row r="282" spans="1:17" ht="17.25" customHeight="1">
      <c r="A282" s="222">
        <v>402408</v>
      </c>
      <c r="B282" s="222" t="s">
        <v>2769</v>
      </c>
      <c r="C282" s="222" t="s">
        <v>85</v>
      </c>
      <c r="D282" s="222" t="s">
        <v>2770</v>
      </c>
      <c r="E282" s="222" t="s">
        <v>160</v>
      </c>
      <c r="F282" s="222">
        <v>31957</v>
      </c>
      <c r="G282" s="222" t="s">
        <v>311</v>
      </c>
      <c r="H282" s="222" t="s">
        <v>343</v>
      </c>
      <c r="I282" s="222" t="s">
        <v>470</v>
      </c>
      <c r="M282" s="222" t="s">
        <v>316</v>
      </c>
      <c r="N282" s="222">
        <v>215</v>
      </c>
      <c r="O282" s="222">
        <v>43838.396273148152</v>
      </c>
    </row>
    <row r="283" spans="1:17" ht="17.25" customHeight="1">
      <c r="A283" s="222">
        <v>402694</v>
      </c>
      <c r="B283" s="222" t="s">
        <v>2828</v>
      </c>
      <c r="C283" s="222" t="s">
        <v>67</v>
      </c>
      <c r="D283" s="222" t="s">
        <v>2829</v>
      </c>
      <c r="E283" s="222" t="s">
        <v>160</v>
      </c>
      <c r="F283" s="222">
        <v>29406</v>
      </c>
      <c r="G283" s="222" t="s">
        <v>324</v>
      </c>
      <c r="H283" s="222" t="s">
        <v>343</v>
      </c>
      <c r="I283" s="222" t="s">
        <v>470</v>
      </c>
      <c r="M283" s="222" t="s">
        <v>316</v>
      </c>
    </row>
    <row r="284" spans="1:17" ht="17.25" customHeight="1">
      <c r="A284" s="222">
        <v>402731</v>
      </c>
      <c r="B284" s="222" t="s">
        <v>2412</v>
      </c>
      <c r="C284" s="222" t="s">
        <v>98</v>
      </c>
      <c r="D284" s="222" t="s">
        <v>2413</v>
      </c>
      <c r="E284" s="222" t="s">
        <v>160</v>
      </c>
      <c r="H284" s="222" t="s">
        <v>343</v>
      </c>
      <c r="I284" s="222" t="s">
        <v>470</v>
      </c>
      <c r="M284" s="222" t="s">
        <v>331</v>
      </c>
    </row>
    <row r="285" spans="1:17" ht="17.25" customHeight="1">
      <c r="A285" s="222">
        <v>402953</v>
      </c>
      <c r="B285" s="222" t="s">
        <v>2865</v>
      </c>
      <c r="C285" s="222" t="s">
        <v>697</v>
      </c>
      <c r="D285" s="222" t="s">
        <v>2866</v>
      </c>
      <c r="E285" s="222" t="s">
        <v>160</v>
      </c>
      <c r="F285" s="222">
        <v>31727</v>
      </c>
      <c r="G285" s="222" t="s">
        <v>3568</v>
      </c>
      <c r="H285" s="222" t="s">
        <v>343</v>
      </c>
      <c r="I285" s="222" t="s">
        <v>470</v>
      </c>
      <c r="M285" s="222" t="s">
        <v>320</v>
      </c>
    </row>
    <row r="286" spans="1:17" ht="17.25" customHeight="1">
      <c r="A286" s="222">
        <v>403445</v>
      </c>
      <c r="B286" s="222" t="s">
        <v>507</v>
      </c>
      <c r="C286" s="222" t="s">
        <v>508</v>
      </c>
      <c r="D286" s="222" t="s">
        <v>509</v>
      </c>
      <c r="E286" s="222" t="s">
        <v>160</v>
      </c>
      <c r="F286" s="222">
        <v>29618</v>
      </c>
      <c r="G286" s="222" t="s">
        <v>311</v>
      </c>
      <c r="H286" s="222" t="s">
        <v>343</v>
      </c>
      <c r="I286" s="222" t="s">
        <v>470</v>
      </c>
      <c r="M286" s="222" t="s">
        <v>311</v>
      </c>
    </row>
    <row r="287" spans="1:17" ht="17.25" customHeight="1">
      <c r="A287" s="222">
        <v>403587</v>
      </c>
      <c r="B287" s="222" t="s">
        <v>1684</v>
      </c>
      <c r="C287" s="222" t="s">
        <v>586</v>
      </c>
      <c r="D287" s="222" t="s">
        <v>1685</v>
      </c>
      <c r="E287" s="222" t="s">
        <v>161</v>
      </c>
      <c r="F287" s="222">
        <v>31807</v>
      </c>
      <c r="G287" s="222" t="s">
        <v>311</v>
      </c>
      <c r="H287" s="222" t="s">
        <v>343</v>
      </c>
      <c r="I287" s="222" t="s">
        <v>470</v>
      </c>
      <c r="M287" s="222" t="s">
        <v>311</v>
      </c>
    </row>
    <row r="288" spans="1:17" ht="17.25" customHeight="1">
      <c r="A288" s="222">
        <v>403589</v>
      </c>
      <c r="B288" s="222" t="s">
        <v>1657</v>
      </c>
      <c r="C288" s="222" t="s">
        <v>108</v>
      </c>
      <c r="D288" s="222" t="s">
        <v>136</v>
      </c>
      <c r="E288" s="222" t="s">
        <v>161</v>
      </c>
      <c r="F288" s="222">
        <v>30401</v>
      </c>
      <c r="G288" s="222" t="s">
        <v>311</v>
      </c>
      <c r="H288" s="222" t="s">
        <v>343</v>
      </c>
      <c r="I288" s="222" t="s">
        <v>470</v>
      </c>
      <c r="M288" s="222" t="s">
        <v>311</v>
      </c>
    </row>
    <row r="289" spans="1:13" ht="17.25" customHeight="1">
      <c r="A289" s="222">
        <v>403858</v>
      </c>
      <c r="B289" s="222" t="s">
        <v>3152</v>
      </c>
      <c r="C289" s="222" t="s">
        <v>73</v>
      </c>
      <c r="D289" s="222" t="s">
        <v>3153</v>
      </c>
      <c r="E289" s="222" t="s">
        <v>161</v>
      </c>
      <c r="F289" s="222">
        <v>31780</v>
      </c>
      <c r="G289" s="222" t="s">
        <v>3741</v>
      </c>
      <c r="H289" s="222" t="s">
        <v>343</v>
      </c>
      <c r="I289" s="222" t="s">
        <v>361</v>
      </c>
      <c r="M289" s="222" t="s">
        <v>320</v>
      </c>
    </row>
    <row r="290" spans="1:13" ht="17.25" customHeight="1">
      <c r="A290" s="222">
        <v>404235</v>
      </c>
      <c r="B290" s="222" t="s">
        <v>501</v>
      </c>
      <c r="C290" s="222" t="s">
        <v>502</v>
      </c>
      <c r="D290" s="222" t="s">
        <v>503</v>
      </c>
      <c r="E290" s="222" t="s">
        <v>161</v>
      </c>
      <c r="F290" s="222">
        <v>31168</v>
      </c>
      <c r="G290" s="222" t="s">
        <v>328</v>
      </c>
      <c r="H290" s="222" t="s">
        <v>343</v>
      </c>
      <c r="I290" s="222" t="s">
        <v>470</v>
      </c>
      <c r="M290" s="222" t="s">
        <v>320</v>
      </c>
    </row>
    <row r="291" spans="1:13" ht="17.25" customHeight="1">
      <c r="A291" s="222">
        <v>404912</v>
      </c>
      <c r="B291" s="222" t="s">
        <v>2768</v>
      </c>
      <c r="C291" s="222" t="s">
        <v>113</v>
      </c>
      <c r="D291" s="222" t="s">
        <v>214</v>
      </c>
      <c r="E291" s="222" t="s">
        <v>160</v>
      </c>
      <c r="F291" s="222">
        <v>31243</v>
      </c>
      <c r="G291" s="222" t="s">
        <v>311</v>
      </c>
      <c r="H291" s="222" t="s">
        <v>343</v>
      </c>
      <c r="I291" s="222" t="s">
        <v>470</v>
      </c>
      <c r="M291" s="222" t="s">
        <v>311</v>
      </c>
    </row>
    <row r="292" spans="1:13" ht="17.25" customHeight="1">
      <c r="A292" s="222">
        <v>404981</v>
      </c>
      <c r="B292" s="222" t="s">
        <v>1656</v>
      </c>
      <c r="C292" s="222" t="s">
        <v>96</v>
      </c>
      <c r="D292" s="222" t="s">
        <v>248</v>
      </c>
      <c r="E292" s="222" t="s">
        <v>161</v>
      </c>
      <c r="F292" s="222">
        <v>31413</v>
      </c>
      <c r="G292" s="222" t="s">
        <v>311</v>
      </c>
      <c r="H292" s="222" t="s">
        <v>343</v>
      </c>
      <c r="I292" s="222" t="s">
        <v>470</v>
      </c>
      <c r="M292" s="222" t="s">
        <v>311</v>
      </c>
    </row>
    <row r="293" spans="1:13" ht="17.25" customHeight="1">
      <c r="A293" s="222">
        <v>406300</v>
      </c>
      <c r="B293" s="222" t="s">
        <v>3217</v>
      </c>
      <c r="C293" s="222" t="s">
        <v>107</v>
      </c>
      <c r="D293" s="222" t="s">
        <v>3218</v>
      </c>
      <c r="E293" s="222" t="s">
        <v>160</v>
      </c>
      <c r="H293" s="222" t="s">
        <v>343</v>
      </c>
      <c r="I293" s="222" t="s">
        <v>361</v>
      </c>
      <c r="M293" s="222" t="s">
        <v>311</v>
      </c>
    </row>
    <row r="294" spans="1:13" ht="17.25" customHeight="1">
      <c r="A294" s="222">
        <v>406628</v>
      </c>
      <c r="B294" s="222" t="s">
        <v>680</v>
      </c>
      <c r="C294" s="222" t="s">
        <v>76</v>
      </c>
      <c r="D294" s="222" t="s">
        <v>2882</v>
      </c>
      <c r="E294" s="222" t="s">
        <v>160</v>
      </c>
      <c r="H294" s="222" t="s">
        <v>344</v>
      </c>
      <c r="I294" s="222" t="s">
        <v>470</v>
      </c>
      <c r="M294" s="222" t="s">
        <v>297</v>
      </c>
    </row>
    <row r="295" spans="1:13" ht="17.25" customHeight="1">
      <c r="A295" s="222">
        <v>406636</v>
      </c>
      <c r="B295" s="222" t="s">
        <v>930</v>
      </c>
      <c r="C295" s="222" t="s">
        <v>77</v>
      </c>
      <c r="D295" s="222" t="s">
        <v>1006</v>
      </c>
      <c r="E295" s="222" t="s">
        <v>160</v>
      </c>
      <c r="F295" s="222" t="s">
        <v>3560</v>
      </c>
      <c r="G295" s="222" t="s">
        <v>3561</v>
      </c>
      <c r="H295" s="222" t="s">
        <v>343</v>
      </c>
      <c r="I295" s="222" t="s">
        <v>470</v>
      </c>
      <c r="M295" s="222" t="s">
        <v>330</v>
      </c>
    </row>
    <row r="296" spans="1:13" ht="17.25" customHeight="1">
      <c r="A296" s="222">
        <v>407117</v>
      </c>
      <c r="B296" s="222" t="s">
        <v>780</v>
      </c>
      <c r="C296" s="222" t="s">
        <v>75</v>
      </c>
      <c r="D296" s="222" t="s">
        <v>2701</v>
      </c>
      <c r="E296" s="222" t="s">
        <v>160</v>
      </c>
      <c r="F296" s="222">
        <v>31223</v>
      </c>
      <c r="G296" s="222" t="s">
        <v>331</v>
      </c>
      <c r="H296" s="222" t="s">
        <v>343</v>
      </c>
      <c r="I296" s="222" t="s">
        <v>470</v>
      </c>
      <c r="M296" s="222" t="s">
        <v>316</v>
      </c>
    </row>
    <row r="297" spans="1:13" ht="17.25" customHeight="1">
      <c r="A297" s="222">
        <v>407226</v>
      </c>
      <c r="B297" s="222" t="s">
        <v>2714</v>
      </c>
      <c r="C297" s="222" t="s">
        <v>624</v>
      </c>
      <c r="D297" s="222" t="s">
        <v>252</v>
      </c>
      <c r="E297" s="222" t="s">
        <v>160</v>
      </c>
      <c r="F297" s="222">
        <v>26207</v>
      </c>
      <c r="G297" s="222" t="s">
        <v>311</v>
      </c>
      <c r="H297" s="222" t="s">
        <v>343</v>
      </c>
      <c r="I297" s="222" t="s">
        <v>470</v>
      </c>
      <c r="M297" s="222" t="s">
        <v>311</v>
      </c>
    </row>
    <row r="298" spans="1:13" ht="17.25" customHeight="1">
      <c r="A298" s="222">
        <v>407286</v>
      </c>
      <c r="B298" s="222" t="s">
        <v>2713</v>
      </c>
      <c r="C298" s="222" t="s">
        <v>996</v>
      </c>
      <c r="D298" s="222" t="s">
        <v>238</v>
      </c>
      <c r="E298" s="222" t="s">
        <v>160</v>
      </c>
      <c r="H298" s="222" t="s">
        <v>343</v>
      </c>
      <c r="I298" s="222" t="s">
        <v>470</v>
      </c>
      <c r="M298" s="222" t="s">
        <v>311</v>
      </c>
    </row>
    <row r="299" spans="1:13" ht="17.25" customHeight="1">
      <c r="A299" s="222">
        <v>407525</v>
      </c>
      <c r="B299" s="222" t="s">
        <v>607</v>
      </c>
      <c r="C299" s="222" t="s">
        <v>608</v>
      </c>
      <c r="D299" s="222" t="s">
        <v>609</v>
      </c>
      <c r="E299" s="222" t="s">
        <v>160</v>
      </c>
      <c r="F299" s="222">
        <v>30863</v>
      </c>
      <c r="G299" s="222" t="s">
        <v>3502</v>
      </c>
      <c r="H299" s="222" t="s">
        <v>344</v>
      </c>
      <c r="I299" s="222" t="s">
        <v>470</v>
      </c>
      <c r="M299" s="222" t="s">
        <v>297</v>
      </c>
    </row>
    <row r="300" spans="1:13" ht="17.25" customHeight="1">
      <c r="A300" s="222">
        <v>408009</v>
      </c>
      <c r="B300" s="222" t="s">
        <v>1547</v>
      </c>
      <c r="C300" s="222" t="s">
        <v>121</v>
      </c>
      <c r="D300" s="222" t="s">
        <v>1548</v>
      </c>
      <c r="E300" s="222" t="s">
        <v>161</v>
      </c>
      <c r="H300" s="222" t="s">
        <v>343</v>
      </c>
      <c r="I300" s="222" t="s">
        <v>470</v>
      </c>
      <c r="M300" s="222" t="s">
        <v>331</v>
      </c>
    </row>
    <row r="301" spans="1:13" ht="17.25" customHeight="1">
      <c r="A301" s="222">
        <v>408349</v>
      </c>
      <c r="B301" s="222" t="s">
        <v>1682</v>
      </c>
      <c r="C301" s="222" t="s">
        <v>1126</v>
      </c>
      <c r="D301" s="222" t="s">
        <v>1683</v>
      </c>
      <c r="E301" s="222" t="s">
        <v>161</v>
      </c>
      <c r="F301" s="222">
        <v>30094</v>
      </c>
      <c r="G301" s="222" t="s">
        <v>314</v>
      </c>
      <c r="H301" s="222" t="s">
        <v>343</v>
      </c>
      <c r="I301" s="222" t="s">
        <v>470</v>
      </c>
      <c r="M301" s="222" t="s">
        <v>314</v>
      </c>
    </row>
    <row r="302" spans="1:13" ht="17.25" customHeight="1">
      <c r="A302" s="222">
        <v>408684</v>
      </c>
      <c r="B302" s="222" t="s">
        <v>2673</v>
      </c>
      <c r="C302" s="222" t="s">
        <v>75</v>
      </c>
      <c r="D302" s="222" t="s">
        <v>695</v>
      </c>
      <c r="E302" s="222" t="s">
        <v>160</v>
      </c>
      <c r="F302" s="222">
        <v>31778</v>
      </c>
      <c r="G302" s="222" t="s">
        <v>311</v>
      </c>
      <c r="H302" s="222" t="s">
        <v>343</v>
      </c>
      <c r="I302" s="222" t="s">
        <v>470</v>
      </c>
      <c r="M302" s="222" t="s">
        <v>327</v>
      </c>
    </row>
    <row r="303" spans="1:13" ht="17.25" customHeight="1">
      <c r="A303" s="222">
        <v>409159</v>
      </c>
      <c r="B303" s="222" t="s">
        <v>1136</v>
      </c>
      <c r="C303" s="222" t="s">
        <v>599</v>
      </c>
      <c r="D303" s="222" t="s">
        <v>2629</v>
      </c>
      <c r="E303" s="222" t="s">
        <v>160</v>
      </c>
      <c r="F303" s="222">
        <v>31182</v>
      </c>
      <c r="G303" s="222" t="s">
        <v>321</v>
      </c>
      <c r="H303" s="222" t="s">
        <v>344</v>
      </c>
      <c r="I303" s="222" t="s">
        <v>470</v>
      </c>
      <c r="M303" s="222" t="s">
        <v>297</v>
      </c>
    </row>
    <row r="304" spans="1:13" ht="17.25" customHeight="1">
      <c r="A304" s="222">
        <v>409562</v>
      </c>
      <c r="B304" s="222" t="s">
        <v>2627</v>
      </c>
      <c r="C304" s="222" t="s">
        <v>67</v>
      </c>
      <c r="D304" s="222" t="s">
        <v>2628</v>
      </c>
      <c r="E304" s="222" t="s">
        <v>161</v>
      </c>
      <c r="F304" s="222">
        <v>27426</v>
      </c>
      <c r="G304" s="222" t="s">
        <v>3687</v>
      </c>
      <c r="H304" s="222" t="s">
        <v>343</v>
      </c>
      <c r="I304" s="222" t="s">
        <v>470</v>
      </c>
      <c r="M304" s="222" t="s">
        <v>337</v>
      </c>
    </row>
    <row r="305" spans="1:16" ht="17.25" customHeight="1">
      <c r="A305" s="222">
        <v>409897</v>
      </c>
      <c r="B305" s="222" t="s">
        <v>2013</v>
      </c>
      <c r="C305" s="222" t="s">
        <v>506</v>
      </c>
      <c r="D305" s="222" t="s">
        <v>234</v>
      </c>
      <c r="E305" s="222" t="s">
        <v>161</v>
      </c>
      <c r="F305" s="222">
        <v>29221</v>
      </c>
      <c r="G305" s="222" t="s">
        <v>321</v>
      </c>
      <c r="H305" s="222" t="s">
        <v>343</v>
      </c>
      <c r="I305" s="222" t="s">
        <v>470</v>
      </c>
      <c r="M305" s="222" t="s">
        <v>320</v>
      </c>
    </row>
    <row r="306" spans="1:16" ht="17.25" customHeight="1">
      <c r="A306" s="222">
        <v>410040</v>
      </c>
      <c r="B306" s="222" t="s">
        <v>1655</v>
      </c>
      <c r="C306" s="222" t="s">
        <v>917</v>
      </c>
      <c r="D306" s="222" t="s">
        <v>772</v>
      </c>
      <c r="E306" s="222" t="s">
        <v>160</v>
      </c>
      <c r="F306" s="222">
        <v>32025</v>
      </c>
      <c r="G306" s="222" t="s">
        <v>3465</v>
      </c>
      <c r="H306" s="222" t="s">
        <v>343</v>
      </c>
      <c r="I306" s="222" t="s">
        <v>470</v>
      </c>
      <c r="M306" s="222" t="s">
        <v>311</v>
      </c>
    </row>
    <row r="307" spans="1:16" ht="17.25" customHeight="1">
      <c r="A307" s="222">
        <v>410249</v>
      </c>
      <c r="B307" s="222" t="s">
        <v>1618</v>
      </c>
      <c r="C307" s="222" t="s">
        <v>71</v>
      </c>
      <c r="D307" s="222" t="s">
        <v>294</v>
      </c>
      <c r="E307" s="222" t="s">
        <v>161</v>
      </c>
      <c r="F307" s="222">
        <v>31899</v>
      </c>
      <c r="G307" s="222" t="s">
        <v>311</v>
      </c>
      <c r="H307" s="222" t="s">
        <v>343</v>
      </c>
      <c r="I307" s="222" t="s">
        <v>470</v>
      </c>
      <c r="M307" s="222" t="s">
        <v>311</v>
      </c>
    </row>
    <row r="308" spans="1:16" ht="17.25" customHeight="1">
      <c r="A308" s="222">
        <v>410261</v>
      </c>
      <c r="B308" s="222" t="s">
        <v>2766</v>
      </c>
      <c r="C308" s="222" t="s">
        <v>1056</v>
      </c>
      <c r="D308" s="222" t="s">
        <v>2767</v>
      </c>
      <c r="E308" s="222" t="s">
        <v>161</v>
      </c>
      <c r="F308" s="222">
        <v>30663</v>
      </c>
      <c r="G308" s="222" t="s">
        <v>311</v>
      </c>
      <c r="H308" s="222" t="s">
        <v>343</v>
      </c>
      <c r="I308" s="222" t="s">
        <v>470</v>
      </c>
      <c r="M308" s="222" t="s">
        <v>320</v>
      </c>
      <c r="N308" s="222">
        <v>464</v>
      </c>
      <c r="O308" s="222">
        <v>43843.479780092595</v>
      </c>
      <c r="P308" s="222">
        <v>15000</v>
      </c>
    </row>
    <row r="309" spans="1:16" ht="17.25" customHeight="1">
      <c r="A309" s="222">
        <v>410349</v>
      </c>
      <c r="B309" s="222" t="s">
        <v>2626</v>
      </c>
      <c r="C309" s="222" t="s">
        <v>73</v>
      </c>
      <c r="D309" s="222" t="s">
        <v>973</v>
      </c>
      <c r="E309" s="222" t="s">
        <v>161</v>
      </c>
      <c r="H309" s="222" t="s">
        <v>343</v>
      </c>
      <c r="I309" s="222" t="s">
        <v>470</v>
      </c>
      <c r="M309" s="222" t="s">
        <v>316</v>
      </c>
    </row>
    <row r="310" spans="1:16" ht="17.25" customHeight="1">
      <c r="A310" s="222">
        <v>410801</v>
      </c>
      <c r="B310" s="222" t="s">
        <v>2624</v>
      </c>
      <c r="C310" s="222" t="s">
        <v>619</v>
      </c>
      <c r="D310" s="222" t="s">
        <v>2625</v>
      </c>
      <c r="E310" s="222" t="s">
        <v>160</v>
      </c>
      <c r="G310" s="222" t="s">
        <v>311</v>
      </c>
      <c r="H310" s="222" t="s">
        <v>343</v>
      </c>
      <c r="I310" s="222" t="s">
        <v>470</v>
      </c>
      <c r="M310" s="222" t="s">
        <v>311</v>
      </c>
    </row>
    <row r="311" spans="1:16" ht="17.25" customHeight="1">
      <c r="A311" s="222">
        <v>410813</v>
      </c>
      <c r="B311" s="222" t="s">
        <v>2272</v>
      </c>
      <c r="C311" s="222" t="s">
        <v>830</v>
      </c>
      <c r="D311" s="222" t="s">
        <v>277</v>
      </c>
      <c r="E311" s="222" t="s">
        <v>160</v>
      </c>
      <c r="F311" s="222">
        <v>31601</v>
      </c>
      <c r="G311" s="222" t="s">
        <v>311</v>
      </c>
      <c r="H311" s="222" t="s">
        <v>343</v>
      </c>
      <c r="I311" s="222" t="s">
        <v>470</v>
      </c>
      <c r="M311" s="222" t="s">
        <v>316</v>
      </c>
    </row>
    <row r="312" spans="1:16" ht="17.25" customHeight="1">
      <c r="A312" s="222">
        <v>410999</v>
      </c>
      <c r="B312" s="222" t="s">
        <v>1729</v>
      </c>
      <c r="C312" s="222" t="s">
        <v>91</v>
      </c>
      <c r="D312" s="222" t="s">
        <v>1730</v>
      </c>
      <c r="E312" s="222" t="s">
        <v>160</v>
      </c>
      <c r="F312" s="222">
        <v>33182</v>
      </c>
      <c r="G312" s="222" t="s">
        <v>321</v>
      </c>
      <c r="H312" s="222" t="s">
        <v>344</v>
      </c>
      <c r="I312" s="222" t="s">
        <v>470</v>
      </c>
      <c r="M312" s="222" t="s">
        <v>297</v>
      </c>
    </row>
    <row r="313" spans="1:16" ht="17.25" customHeight="1">
      <c r="A313" s="222">
        <v>411465</v>
      </c>
      <c r="B313" s="222" t="s">
        <v>2836</v>
      </c>
      <c r="C313" s="222" t="s">
        <v>89</v>
      </c>
      <c r="D313" s="222" t="s">
        <v>2837</v>
      </c>
      <c r="E313" s="222" t="s">
        <v>160</v>
      </c>
      <c r="F313" s="222">
        <v>32752</v>
      </c>
      <c r="G313" s="222" t="s">
        <v>3467</v>
      </c>
      <c r="H313" s="222" t="s">
        <v>343</v>
      </c>
      <c r="I313" s="222" t="s">
        <v>470</v>
      </c>
      <c r="M313" s="222" t="s">
        <v>320</v>
      </c>
      <c r="N313" s="222">
        <v>6811</v>
      </c>
      <c r="O313" s="222">
        <v>43830</v>
      </c>
      <c r="P313" s="222">
        <v>10000</v>
      </c>
    </row>
    <row r="314" spans="1:16" ht="17.25" customHeight="1">
      <c r="A314" s="222">
        <v>411601</v>
      </c>
      <c r="B314" s="222" t="s">
        <v>2944</v>
      </c>
      <c r="C314" s="222" t="s">
        <v>552</v>
      </c>
      <c r="D314" s="222" t="s">
        <v>1064</v>
      </c>
      <c r="E314" s="222" t="s">
        <v>160</v>
      </c>
      <c r="F314" s="222">
        <v>31371</v>
      </c>
      <c r="G314" s="222" t="s">
        <v>311</v>
      </c>
      <c r="H314" s="222" t="s">
        <v>343</v>
      </c>
      <c r="I314" s="222" t="s">
        <v>470</v>
      </c>
      <c r="M314" s="222" t="s">
        <v>314</v>
      </c>
    </row>
    <row r="315" spans="1:16" ht="17.25" customHeight="1">
      <c r="A315" s="222">
        <v>411742</v>
      </c>
      <c r="B315" s="222" t="s">
        <v>2788</v>
      </c>
      <c r="C315" s="222" t="s">
        <v>94</v>
      </c>
      <c r="D315" s="222" t="s">
        <v>766</v>
      </c>
      <c r="E315" s="222" t="s">
        <v>160</v>
      </c>
      <c r="F315" s="222">
        <v>32914</v>
      </c>
      <c r="G315" s="222" t="s">
        <v>311</v>
      </c>
      <c r="H315" s="222" t="s">
        <v>343</v>
      </c>
      <c r="I315" s="222" t="s">
        <v>470</v>
      </c>
      <c r="M315" s="222" t="s">
        <v>311</v>
      </c>
      <c r="N315" s="222">
        <v>259</v>
      </c>
      <c r="O315" s="222">
        <v>43838.526284722226</v>
      </c>
    </row>
    <row r="316" spans="1:16" ht="17.25" customHeight="1">
      <c r="A316" s="222">
        <v>411849</v>
      </c>
      <c r="B316" s="222" t="s">
        <v>1973</v>
      </c>
      <c r="C316" s="222" t="s">
        <v>991</v>
      </c>
      <c r="D316" s="222" t="s">
        <v>234</v>
      </c>
      <c r="E316" s="222" t="s">
        <v>161</v>
      </c>
      <c r="F316" s="222" t="s">
        <v>3686</v>
      </c>
      <c r="G316" s="222" t="s">
        <v>311</v>
      </c>
      <c r="H316" s="222" t="s">
        <v>343</v>
      </c>
      <c r="I316" s="222" t="s">
        <v>470</v>
      </c>
      <c r="M316" s="222" t="s">
        <v>311</v>
      </c>
    </row>
    <row r="317" spans="1:16" ht="17.25" customHeight="1">
      <c r="A317" s="222">
        <v>411934</v>
      </c>
      <c r="B317" s="222" t="s">
        <v>1727</v>
      </c>
      <c r="C317" s="222" t="s">
        <v>73</v>
      </c>
      <c r="D317" s="222" t="s">
        <v>1728</v>
      </c>
      <c r="E317" s="222" t="s">
        <v>161</v>
      </c>
      <c r="F317" s="222">
        <v>25648</v>
      </c>
      <c r="G317" s="222" t="s">
        <v>311</v>
      </c>
      <c r="H317" s="222" t="s">
        <v>343</v>
      </c>
      <c r="I317" s="222" t="s">
        <v>470</v>
      </c>
      <c r="M317" s="222" t="s">
        <v>311</v>
      </c>
    </row>
    <row r="318" spans="1:16" ht="17.25" customHeight="1">
      <c r="A318" s="222">
        <v>411990</v>
      </c>
      <c r="B318" s="222" t="s">
        <v>1517</v>
      </c>
      <c r="C318" s="222" t="s">
        <v>789</v>
      </c>
      <c r="D318" s="222" t="s">
        <v>1518</v>
      </c>
      <c r="E318" s="222" t="s">
        <v>160</v>
      </c>
      <c r="F318" s="222">
        <v>32748</v>
      </c>
      <c r="G318" s="222" t="s">
        <v>3660</v>
      </c>
      <c r="H318" s="222" t="s">
        <v>343</v>
      </c>
      <c r="I318" s="222" t="s">
        <v>470</v>
      </c>
      <c r="M318" s="222" t="s">
        <v>314</v>
      </c>
    </row>
    <row r="319" spans="1:16" ht="17.25" customHeight="1">
      <c r="A319" s="222">
        <v>411993</v>
      </c>
      <c r="B319" s="222" t="s">
        <v>2622</v>
      </c>
      <c r="C319" s="222" t="s">
        <v>81</v>
      </c>
      <c r="D319" s="222" t="s">
        <v>2623</v>
      </c>
      <c r="E319" s="222" t="s">
        <v>161</v>
      </c>
      <c r="H319" s="222" t="s">
        <v>343</v>
      </c>
      <c r="I319" s="222" t="s">
        <v>470</v>
      </c>
      <c r="M319" s="222" t="s">
        <v>316</v>
      </c>
    </row>
    <row r="320" spans="1:16" ht="17.25" customHeight="1">
      <c r="A320" s="222">
        <v>412083</v>
      </c>
      <c r="B320" s="222" t="s">
        <v>2901</v>
      </c>
      <c r="C320" s="222" t="s">
        <v>961</v>
      </c>
      <c r="D320" s="222" t="s">
        <v>2902</v>
      </c>
      <c r="E320" s="222" t="s">
        <v>160</v>
      </c>
      <c r="F320" s="222">
        <v>29956</v>
      </c>
      <c r="G320" s="222" t="s">
        <v>311</v>
      </c>
      <c r="H320" s="222" t="s">
        <v>343</v>
      </c>
      <c r="I320" s="222" t="s">
        <v>470</v>
      </c>
      <c r="M320" s="222" t="s">
        <v>316</v>
      </c>
      <c r="N320" s="222">
        <v>5945</v>
      </c>
      <c r="O320" s="222">
        <v>43818.466944444444</v>
      </c>
      <c r="P320" s="222">
        <v>14000</v>
      </c>
    </row>
    <row r="321" spans="1:15" ht="17.25" customHeight="1">
      <c r="A321" s="222">
        <v>412130</v>
      </c>
      <c r="B321" s="222" t="s">
        <v>2075</v>
      </c>
      <c r="C321" s="222" t="s">
        <v>103</v>
      </c>
      <c r="D321" s="222" t="s">
        <v>250</v>
      </c>
      <c r="E321" s="222" t="s">
        <v>161</v>
      </c>
      <c r="F321" s="222">
        <v>31446</v>
      </c>
      <c r="G321" s="222" t="s">
        <v>3465</v>
      </c>
      <c r="H321" s="222" t="s">
        <v>343</v>
      </c>
      <c r="I321" s="222" t="s">
        <v>470</v>
      </c>
      <c r="M321" s="222" t="s">
        <v>314</v>
      </c>
    </row>
    <row r="322" spans="1:15" ht="17.25" customHeight="1">
      <c r="A322" s="222">
        <v>412156</v>
      </c>
      <c r="B322" s="222" t="s">
        <v>2346</v>
      </c>
      <c r="C322" s="222" t="s">
        <v>73</v>
      </c>
      <c r="D322" s="222" t="s">
        <v>2347</v>
      </c>
      <c r="E322" s="222" t="s">
        <v>160</v>
      </c>
      <c r="F322" s="222">
        <v>31155</v>
      </c>
      <c r="G322" s="222" t="s">
        <v>311</v>
      </c>
      <c r="H322" s="222" t="s">
        <v>343</v>
      </c>
      <c r="I322" s="222" t="s">
        <v>470</v>
      </c>
      <c r="M322" s="222" t="s">
        <v>330</v>
      </c>
    </row>
    <row r="323" spans="1:15" ht="17.25" customHeight="1">
      <c r="A323" s="222">
        <v>412510</v>
      </c>
      <c r="B323" s="222" t="s">
        <v>1515</v>
      </c>
      <c r="C323" s="222" t="s">
        <v>664</v>
      </c>
      <c r="D323" s="222" t="s">
        <v>1516</v>
      </c>
      <c r="E323" s="222" t="s">
        <v>160</v>
      </c>
      <c r="F323" s="222">
        <v>32282</v>
      </c>
      <c r="G323" s="222" t="s">
        <v>311</v>
      </c>
      <c r="H323" s="222" t="s">
        <v>343</v>
      </c>
      <c r="I323" s="222" t="s">
        <v>470</v>
      </c>
      <c r="M323" s="222" t="s">
        <v>311</v>
      </c>
    </row>
    <row r="324" spans="1:15" ht="17.25" customHeight="1">
      <c r="A324" s="222">
        <v>412600</v>
      </c>
      <c r="B324" s="222" t="s">
        <v>2835</v>
      </c>
      <c r="C324" s="222" t="s">
        <v>708</v>
      </c>
      <c r="D324" s="222" t="s">
        <v>246</v>
      </c>
      <c r="E324" s="222" t="s">
        <v>161</v>
      </c>
      <c r="F324" s="222">
        <v>32709</v>
      </c>
      <c r="G324" s="222" t="s">
        <v>311</v>
      </c>
      <c r="H324" s="222" t="s">
        <v>343</v>
      </c>
      <c r="I324" s="222" t="s">
        <v>470</v>
      </c>
      <c r="M324" s="222" t="s">
        <v>311</v>
      </c>
    </row>
    <row r="325" spans="1:15" ht="17.25" customHeight="1">
      <c r="A325" s="222">
        <v>412608</v>
      </c>
      <c r="B325" s="222" t="s">
        <v>2727</v>
      </c>
      <c r="C325" s="222" t="s">
        <v>73</v>
      </c>
      <c r="D325" s="222" t="s">
        <v>244</v>
      </c>
      <c r="E325" s="222" t="s">
        <v>160</v>
      </c>
      <c r="F325" s="222">
        <v>33345</v>
      </c>
      <c r="G325" s="222" t="s">
        <v>324</v>
      </c>
      <c r="H325" s="222" t="s">
        <v>343</v>
      </c>
      <c r="I325" s="222" t="s">
        <v>470</v>
      </c>
      <c r="M325" s="222" t="s">
        <v>324</v>
      </c>
      <c r="N325" s="222">
        <v>6611</v>
      </c>
      <c r="O325" s="222">
        <v>43829.421805555554</v>
      </c>
    </row>
    <row r="326" spans="1:15" ht="17.25" customHeight="1">
      <c r="A326" s="222">
        <v>412885</v>
      </c>
      <c r="B326" s="222" t="s">
        <v>3040</v>
      </c>
      <c r="C326" s="222" t="s">
        <v>71</v>
      </c>
      <c r="D326" s="222" t="s">
        <v>213</v>
      </c>
      <c r="E326" s="222" t="s">
        <v>161</v>
      </c>
      <c r="H326" s="222" t="s">
        <v>344</v>
      </c>
      <c r="I326" s="222" t="s">
        <v>470</v>
      </c>
      <c r="M326" s="222" t="s">
        <v>297</v>
      </c>
    </row>
    <row r="327" spans="1:15" ht="17.25" customHeight="1">
      <c r="A327" s="222">
        <v>413021</v>
      </c>
      <c r="B327" s="222" t="s">
        <v>1348</v>
      </c>
      <c r="C327" s="222" t="s">
        <v>516</v>
      </c>
      <c r="D327" s="222" t="s">
        <v>1349</v>
      </c>
      <c r="E327" s="222" t="s">
        <v>160</v>
      </c>
      <c r="F327" s="222">
        <v>31559</v>
      </c>
      <c r="G327" s="222" t="s">
        <v>3644</v>
      </c>
      <c r="H327" s="222" t="s">
        <v>344</v>
      </c>
      <c r="I327" s="222" t="s">
        <v>470</v>
      </c>
      <c r="M327" s="222" t="s">
        <v>297</v>
      </c>
    </row>
    <row r="328" spans="1:15" ht="17.25" customHeight="1">
      <c r="A328" s="222">
        <v>413072</v>
      </c>
      <c r="B328" s="222" t="s">
        <v>895</v>
      </c>
      <c r="C328" s="222" t="s">
        <v>74</v>
      </c>
      <c r="D328" s="222" t="s">
        <v>1726</v>
      </c>
      <c r="E328" s="222" t="s">
        <v>161</v>
      </c>
      <c r="F328" s="222">
        <v>32437</v>
      </c>
      <c r="G328" s="222" t="s">
        <v>311</v>
      </c>
      <c r="H328" s="222" t="s">
        <v>343</v>
      </c>
      <c r="I328" s="222" t="s">
        <v>470</v>
      </c>
      <c r="M328" s="222" t="s">
        <v>330</v>
      </c>
    </row>
    <row r="329" spans="1:15" ht="17.25" customHeight="1">
      <c r="A329" s="222">
        <v>413128</v>
      </c>
      <c r="B329" s="222" t="s">
        <v>1654</v>
      </c>
      <c r="C329" s="222" t="s">
        <v>76</v>
      </c>
      <c r="D329" s="222" t="s">
        <v>232</v>
      </c>
      <c r="E329" s="222" t="s">
        <v>160</v>
      </c>
      <c r="H329" s="222" t="s">
        <v>343</v>
      </c>
      <c r="I329" s="222" t="s">
        <v>470</v>
      </c>
      <c r="M329" s="222" t="s">
        <v>314</v>
      </c>
    </row>
    <row r="330" spans="1:15" ht="17.25" customHeight="1">
      <c r="A330" s="222">
        <v>413175</v>
      </c>
      <c r="B330" s="222" t="s">
        <v>3429</v>
      </c>
      <c r="C330" s="222" t="s">
        <v>73</v>
      </c>
      <c r="D330" s="222" t="s">
        <v>242</v>
      </c>
      <c r="E330" s="222" t="s">
        <v>160</v>
      </c>
      <c r="F330" s="222">
        <v>31055</v>
      </c>
      <c r="G330" s="222" t="s">
        <v>3761</v>
      </c>
      <c r="H330" s="222" t="s">
        <v>343</v>
      </c>
      <c r="I330" s="222" t="s">
        <v>361</v>
      </c>
      <c r="M330" s="222" t="s">
        <v>314</v>
      </c>
    </row>
    <row r="331" spans="1:15" ht="17.25" customHeight="1">
      <c r="A331" s="222">
        <v>413195</v>
      </c>
      <c r="B331" s="222" t="s">
        <v>1347</v>
      </c>
      <c r="C331" s="222" t="s">
        <v>630</v>
      </c>
      <c r="D331" s="222" t="s">
        <v>239</v>
      </c>
      <c r="E331" s="222" t="s">
        <v>161</v>
      </c>
      <c r="F331" s="222">
        <v>33263</v>
      </c>
      <c r="G331" s="222" t="s">
        <v>311</v>
      </c>
      <c r="H331" s="222" t="s">
        <v>3538</v>
      </c>
      <c r="I331" s="222" t="s">
        <v>470</v>
      </c>
      <c r="M331" s="222" t="s">
        <v>297</v>
      </c>
    </row>
    <row r="332" spans="1:15" ht="17.25" customHeight="1">
      <c r="A332" s="222">
        <v>413241</v>
      </c>
      <c r="B332" s="222" t="s">
        <v>1653</v>
      </c>
      <c r="C332" s="222" t="s">
        <v>94</v>
      </c>
      <c r="D332" s="222" t="s">
        <v>237</v>
      </c>
      <c r="E332" s="222" t="s">
        <v>160</v>
      </c>
      <c r="F332" s="222">
        <v>32380</v>
      </c>
      <c r="G332" s="222" t="s">
        <v>3502</v>
      </c>
      <c r="H332" s="222" t="s">
        <v>343</v>
      </c>
      <c r="I332" s="222" t="s">
        <v>470</v>
      </c>
      <c r="M332" s="222" t="s">
        <v>316</v>
      </c>
    </row>
    <row r="333" spans="1:15" ht="17.25" customHeight="1">
      <c r="A333" s="222">
        <v>413388</v>
      </c>
      <c r="B333" s="222" t="s">
        <v>2621</v>
      </c>
      <c r="C333" s="222" t="s">
        <v>94</v>
      </c>
      <c r="D333" s="222" t="s">
        <v>572</v>
      </c>
      <c r="E333" s="222" t="s">
        <v>160</v>
      </c>
      <c r="F333" s="222">
        <v>32900</v>
      </c>
      <c r="G333" s="222" t="s">
        <v>3447</v>
      </c>
      <c r="H333" s="222" t="s">
        <v>343</v>
      </c>
      <c r="I333" s="222" t="s">
        <v>470</v>
      </c>
      <c r="M333" s="222" t="s">
        <v>311</v>
      </c>
    </row>
    <row r="334" spans="1:15" ht="17.25" customHeight="1">
      <c r="A334" s="222">
        <v>413539</v>
      </c>
      <c r="B334" s="222" t="s">
        <v>1346</v>
      </c>
      <c r="C334" s="222" t="s">
        <v>1149</v>
      </c>
      <c r="D334" s="222" t="s">
        <v>700</v>
      </c>
      <c r="E334" s="222" t="s">
        <v>161</v>
      </c>
      <c r="F334" s="222">
        <v>33120</v>
      </c>
      <c r="G334" s="222" t="s">
        <v>311</v>
      </c>
      <c r="H334" s="222" t="s">
        <v>343</v>
      </c>
      <c r="I334" s="222" t="s">
        <v>470</v>
      </c>
      <c r="M334" s="222" t="s">
        <v>311</v>
      </c>
    </row>
    <row r="335" spans="1:15" ht="17.25" customHeight="1">
      <c r="A335" s="222">
        <v>413632</v>
      </c>
      <c r="B335" s="222" t="s">
        <v>1971</v>
      </c>
      <c r="C335" s="222" t="s">
        <v>94</v>
      </c>
      <c r="D335" s="222" t="s">
        <v>1972</v>
      </c>
      <c r="E335" s="222" t="s">
        <v>161</v>
      </c>
      <c r="F335" s="222">
        <v>31749</v>
      </c>
      <c r="G335" s="222" t="s">
        <v>311</v>
      </c>
      <c r="H335" s="222" t="s">
        <v>343</v>
      </c>
      <c r="I335" s="222" t="s">
        <v>470</v>
      </c>
      <c r="M335" s="222" t="s">
        <v>314</v>
      </c>
    </row>
    <row r="336" spans="1:15" ht="17.25" customHeight="1">
      <c r="A336" s="222">
        <v>413635</v>
      </c>
      <c r="B336" s="222" t="s">
        <v>3252</v>
      </c>
      <c r="C336" s="222" t="s">
        <v>94</v>
      </c>
      <c r="D336" s="222" t="s">
        <v>727</v>
      </c>
      <c r="E336" s="222" t="s">
        <v>161</v>
      </c>
      <c r="F336" s="222">
        <v>29469</v>
      </c>
      <c r="G336" s="222" t="s">
        <v>311</v>
      </c>
      <c r="H336" s="222" t="s">
        <v>343</v>
      </c>
      <c r="I336" s="222" t="s">
        <v>361</v>
      </c>
      <c r="M336" s="222" t="s">
        <v>311</v>
      </c>
    </row>
    <row r="337" spans="1:16" ht="17.25" customHeight="1">
      <c r="A337" s="222">
        <v>413661</v>
      </c>
      <c r="B337" s="222" t="s">
        <v>2894</v>
      </c>
      <c r="C337" s="222" t="s">
        <v>113</v>
      </c>
      <c r="D337" s="222" t="s">
        <v>2895</v>
      </c>
      <c r="E337" s="222" t="s">
        <v>160</v>
      </c>
      <c r="F337" s="222">
        <v>33970</v>
      </c>
      <c r="G337" s="222" t="s">
        <v>311</v>
      </c>
      <c r="H337" s="222" t="s">
        <v>343</v>
      </c>
      <c r="I337" s="222" t="s">
        <v>470</v>
      </c>
      <c r="M337" s="222" t="s">
        <v>311</v>
      </c>
      <c r="N337" s="222">
        <v>6469</v>
      </c>
      <c r="O337" s="222">
        <v>43828.419606481482</v>
      </c>
      <c r="P337" s="222">
        <v>11500</v>
      </c>
    </row>
    <row r="338" spans="1:16" ht="17.25" customHeight="1">
      <c r="A338" s="222">
        <v>413725</v>
      </c>
      <c r="B338" s="222" t="s">
        <v>1907</v>
      </c>
      <c r="C338" s="222" t="s">
        <v>110</v>
      </c>
      <c r="D338" s="222" t="s">
        <v>522</v>
      </c>
      <c r="E338" s="222" t="s">
        <v>161</v>
      </c>
      <c r="F338" s="222">
        <v>33248</v>
      </c>
      <c r="G338" s="222" t="s">
        <v>311</v>
      </c>
      <c r="H338" s="222" t="s">
        <v>343</v>
      </c>
      <c r="I338" s="222" t="s">
        <v>470</v>
      </c>
      <c r="M338" s="222" t="s">
        <v>311</v>
      </c>
    </row>
    <row r="339" spans="1:16" ht="17.25" customHeight="1">
      <c r="A339" s="222">
        <v>413762</v>
      </c>
      <c r="B339" s="222" t="s">
        <v>2011</v>
      </c>
      <c r="C339" s="222" t="s">
        <v>137</v>
      </c>
      <c r="D339" s="222" t="s">
        <v>2012</v>
      </c>
      <c r="E339" s="222" t="s">
        <v>161</v>
      </c>
      <c r="F339" s="222">
        <v>31628</v>
      </c>
      <c r="G339" s="222" t="s">
        <v>324</v>
      </c>
      <c r="H339" s="222" t="s">
        <v>343</v>
      </c>
      <c r="I339" s="222" t="s">
        <v>470</v>
      </c>
      <c r="M339" s="222" t="s">
        <v>324</v>
      </c>
    </row>
    <row r="340" spans="1:16" ht="17.25" customHeight="1">
      <c r="A340" s="222">
        <v>414070</v>
      </c>
      <c r="B340" s="222" t="s">
        <v>1344</v>
      </c>
      <c r="C340" s="222" t="s">
        <v>67</v>
      </c>
      <c r="D340" s="222" t="s">
        <v>1345</v>
      </c>
      <c r="E340" s="222" t="s">
        <v>161</v>
      </c>
      <c r="F340" s="222">
        <v>33808</v>
      </c>
      <c r="G340" s="222" t="s">
        <v>3643</v>
      </c>
      <c r="H340" s="222" t="s">
        <v>343</v>
      </c>
      <c r="I340" s="222" t="s">
        <v>470</v>
      </c>
      <c r="M340" s="222" t="s">
        <v>337</v>
      </c>
    </row>
    <row r="341" spans="1:16" ht="17.25" customHeight="1">
      <c r="A341" s="222">
        <v>414080</v>
      </c>
      <c r="B341" s="222" t="s">
        <v>2509</v>
      </c>
      <c r="C341" s="222" t="s">
        <v>2510</v>
      </c>
      <c r="D341" s="222" t="s">
        <v>2511</v>
      </c>
      <c r="E341" s="222" t="s">
        <v>161</v>
      </c>
      <c r="F341" s="222">
        <v>32875</v>
      </c>
      <c r="G341" s="222" t="s">
        <v>3497</v>
      </c>
      <c r="H341" s="222" t="s">
        <v>343</v>
      </c>
      <c r="I341" s="222" t="s">
        <v>470</v>
      </c>
      <c r="M341" s="222" t="s">
        <v>341</v>
      </c>
    </row>
    <row r="342" spans="1:16" ht="17.25" customHeight="1">
      <c r="A342" s="222">
        <v>414197</v>
      </c>
      <c r="B342" s="222" t="s">
        <v>2619</v>
      </c>
      <c r="C342" s="222" t="s">
        <v>73</v>
      </c>
      <c r="D342" s="222" t="s">
        <v>2620</v>
      </c>
      <c r="E342" s="222" t="s">
        <v>160</v>
      </c>
      <c r="F342" s="222">
        <v>30682</v>
      </c>
      <c r="G342" s="222" t="s">
        <v>3477</v>
      </c>
      <c r="H342" s="222" t="s">
        <v>343</v>
      </c>
      <c r="I342" s="222" t="s">
        <v>470</v>
      </c>
      <c r="M342" s="222" t="s">
        <v>320</v>
      </c>
    </row>
    <row r="343" spans="1:16" ht="17.25" customHeight="1">
      <c r="A343" s="222">
        <v>414285</v>
      </c>
      <c r="B343" s="222" t="s">
        <v>1880</v>
      </c>
      <c r="C343" s="222" t="s">
        <v>608</v>
      </c>
      <c r="D343" s="222" t="s">
        <v>1881</v>
      </c>
      <c r="E343" s="222" t="s">
        <v>161</v>
      </c>
      <c r="F343" s="222">
        <v>31386</v>
      </c>
      <c r="G343" s="222" t="s">
        <v>311</v>
      </c>
      <c r="H343" s="222" t="s">
        <v>343</v>
      </c>
      <c r="I343" s="222" t="s">
        <v>470</v>
      </c>
      <c r="M343" s="222" t="s">
        <v>327</v>
      </c>
    </row>
    <row r="344" spans="1:16" ht="17.25" customHeight="1">
      <c r="A344" s="222">
        <v>414291</v>
      </c>
      <c r="B344" s="222" t="s">
        <v>2793</v>
      </c>
      <c r="C344" s="222" t="s">
        <v>707</v>
      </c>
      <c r="D344" s="222" t="s">
        <v>596</v>
      </c>
      <c r="E344" s="222" t="s">
        <v>161</v>
      </c>
      <c r="H344" s="222" t="s">
        <v>343</v>
      </c>
      <c r="I344" s="222" t="s">
        <v>470</v>
      </c>
      <c r="M344" s="222" t="s">
        <v>311</v>
      </c>
    </row>
    <row r="345" spans="1:16" ht="17.25" customHeight="1">
      <c r="A345" s="222">
        <v>414303</v>
      </c>
      <c r="B345" s="222" t="s">
        <v>2801</v>
      </c>
      <c r="C345" s="222" t="s">
        <v>917</v>
      </c>
      <c r="D345" s="222" t="s">
        <v>2802</v>
      </c>
      <c r="E345" s="222" t="s">
        <v>160</v>
      </c>
      <c r="H345" s="222" t="s">
        <v>343</v>
      </c>
      <c r="I345" s="222" t="s">
        <v>470</v>
      </c>
      <c r="M345" s="222" t="s">
        <v>311</v>
      </c>
    </row>
    <row r="346" spans="1:16" ht="17.25" customHeight="1">
      <c r="A346" s="222">
        <v>414397</v>
      </c>
      <c r="B346" s="222" t="s">
        <v>2131</v>
      </c>
      <c r="C346" s="222" t="s">
        <v>285</v>
      </c>
      <c r="D346" s="222" t="s">
        <v>257</v>
      </c>
      <c r="E346" s="222" t="s">
        <v>160</v>
      </c>
      <c r="F346" s="222">
        <v>26146</v>
      </c>
      <c r="G346" s="222" t="s">
        <v>3502</v>
      </c>
      <c r="H346" s="222" t="s">
        <v>343</v>
      </c>
      <c r="I346" s="222" t="s">
        <v>470</v>
      </c>
      <c r="M346" s="222" t="s">
        <v>311</v>
      </c>
    </row>
    <row r="347" spans="1:16" ht="17.25" customHeight="1">
      <c r="A347" s="222">
        <v>414398</v>
      </c>
      <c r="B347" s="222" t="s">
        <v>1546</v>
      </c>
      <c r="C347" s="222" t="s">
        <v>71</v>
      </c>
      <c r="D347" s="222" t="s">
        <v>1171</v>
      </c>
      <c r="E347" s="222" t="s">
        <v>160</v>
      </c>
      <c r="F347" s="222">
        <v>33970</v>
      </c>
      <c r="G347" s="222" t="s">
        <v>3493</v>
      </c>
      <c r="H347" s="222" t="s">
        <v>343</v>
      </c>
      <c r="I347" s="222" t="s">
        <v>470</v>
      </c>
      <c r="M347" s="222" t="s">
        <v>320</v>
      </c>
    </row>
    <row r="348" spans="1:16" ht="17.25" customHeight="1">
      <c r="A348" s="222">
        <v>414502</v>
      </c>
      <c r="B348" s="222" t="s">
        <v>1724</v>
      </c>
      <c r="C348" s="222" t="s">
        <v>1725</v>
      </c>
      <c r="D348" s="222" t="s">
        <v>213</v>
      </c>
      <c r="E348" s="222" t="s">
        <v>161</v>
      </c>
      <c r="F348" s="222" t="s">
        <v>3671</v>
      </c>
      <c r="G348" s="222" t="s">
        <v>311</v>
      </c>
      <c r="H348" s="222" t="s">
        <v>343</v>
      </c>
      <c r="I348" s="222" t="s">
        <v>470</v>
      </c>
      <c r="M348" s="222" t="s">
        <v>311</v>
      </c>
    </row>
    <row r="349" spans="1:16" ht="17.25" customHeight="1">
      <c r="A349" s="222">
        <v>414590</v>
      </c>
      <c r="B349" s="222" t="s">
        <v>2725</v>
      </c>
      <c r="C349" s="222" t="s">
        <v>74</v>
      </c>
      <c r="D349" s="222" t="s">
        <v>245</v>
      </c>
      <c r="E349" s="222" t="s">
        <v>161</v>
      </c>
      <c r="F349" s="222">
        <v>30042</v>
      </c>
      <c r="G349" s="222" t="s">
        <v>3511</v>
      </c>
      <c r="H349" s="222" t="s">
        <v>343</v>
      </c>
      <c r="I349" s="222" t="s">
        <v>470</v>
      </c>
      <c r="M349" s="222" t="s">
        <v>316</v>
      </c>
    </row>
    <row r="350" spans="1:16" ht="17.25" customHeight="1">
      <c r="A350" s="222">
        <v>414708</v>
      </c>
      <c r="B350" s="222" t="s">
        <v>2875</v>
      </c>
      <c r="C350" s="222" t="s">
        <v>67</v>
      </c>
      <c r="D350" s="222" t="s">
        <v>2876</v>
      </c>
      <c r="E350" s="222" t="s">
        <v>160</v>
      </c>
      <c r="F350" s="222">
        <v>33617</v>
      </c>
      <c r="G350" s="222" t="s">
        <v>326</v>
      </c>
      <c r="H350" s="222" t="s">
        <v>343</v>
      </c>
      <c r="I350" s="222" t="s">
        <v>470</v>
      </c>
      <c r="M350" s="222" t="s">
        <v>320</v>
      </c>
      <c r="N350" s="222">
        <v>360</v>
      </c>
      <c r="O350" s="222">
        <v>43842.422199074077</v>
      </c>
      <c r="P350" s="222">
        <v>12500</v>
      </c>
    </row>
    <row r="351" spans="1:16" ht="17.25" customHeight="1">
      <c r="A351" s="222">
        <v>414725</v>
      </c>
      <c r="B351" s="222" t="s">
        <v>1463</v>
      </c>
      <c r="C351" s="222" t="s">
        <v>664</v>
      </c>
      <c r="D351" s="222" t="s">
        <v>1464</v>
      </c>
      <c r="E351" s="222" t="s">
        <v>161</v>
      </c>
      <c r="H351" s="222" t="s">
        <v>343</v>
      </c>
      <c r="I351" s="222" t="s">
        <v>470</v>
      </c>
      <c r="M351" s="222" t="s">
        <v>314</v>
      </c>
    </row>
    <row r="352" spans="1:16" ht="17.25" customHeight="1">
      <c r="A352" s="222">
        <v>414766</v>
      </c>
      <c r="B352" s="222" t="s">
        <v>1651</v>
      </c>
      <c r="C352" s="222" t="s">
        <v>105</v>
      </c>
      <c r="D352" s="222" t="s">
        <v>1652</v>
      </c>
      <c r="E352" s="222" t="s">
        <v>160</v>
      </c>
      <c r="F352" s="222">
        <v>31522</v>
      </c>
      <c r="G352" s="222" t="s">
        <v>311</v>
      </c>
      <c r="H352" s="222" t="s">
        <v>343</v>
      </c>
      <c r="I352" s="222" t="s">
        <v>470</v>
      </c>
      <c r="M352" s="222" t="s">
        <v>311</v>
      </c>
    </row>
    <row r="353" spans="1:16" ht="17.25" customHeight="1">
      <c r="A353" s="222">
        <v>414790</v>
      </c>
      <c r="B353" s="222" t="s">
        <v>2953</v>
      </c>
      <c r="C353" s="222" t="s">
        <v>127</v>
      </c>
      <c r="D353" s="222" t="s">
        <v>2954</v>
      </c>
      <c r="E353" s="222" t="s">
        <v>160</v>
      </c>
      <c r="F353" s="222">
        <v>27397</v>
      </c>
      <c r="G353" s="222" t="s">
        <v>325</v>
      </c>
      <c r="H353" s="222" t="s">
        <v>343</v>
      </c>
      <c r="I353" s="222" t="s">
        <v>470</v>
      </c>
      <c r="M353" s="222" t="s">
        <v>325</v>
      </c>
    </row>
    <row r="354" spans="1:16" ht="17.25" customHeight="1">
      <c r="A354" s="222">
        <v>414801</v>
      </c>
      <c r="B354" s="222" t="s">
        <v>2410</v>
      </c>
      <c r="C354" s="222" t="s">
        <v>1182</v>
      </c>
      <c r="D354" s="222" t="s">
        <v>2411</v>
      </c>
      <c r="E354" s="222" t="s">
        <v>161</v>
      </c>
      <c r="F354" s="222">
        <v>30467</v>
      </c>
      <c r="G354" s="222" t="s">
        <v>321</v>
      </c>
      <c r="H354" s="222" t="s">
        <v>343</v>
      </c>
      <c r="I354" s="222" t="s">
        <v>470</v>
      </c>
      <c r="M354" s="222" t="s">
        <v>320</v>
      </c>
    </row>
    <row r="355" spans="1:16" ht="17.25" customHeight="1">
      <c r="A355" s="222">
        <v>414970</v>
      </c>
      <c r="B355" s="222" t="s">
        <v>2852</v>
      </c>
      <c r="C355" s="222" t="s">
        <v>694</v>
      </c>
      <c r="D355" s="222" t="s">
        <v>2853</v>
      </c>
      <c r="E355" s="222" t="s">
        <v>161</v>
      </c>
      <c r="F355" s="222">
        <v>30686</v>
      </c>
      <c r="G355" s="222" t="s">
        <v>311</v>
      </c>
      <c r="H355" s="222" t="s">
        <v>343</v>
      </c>
      <c r="I355" s="222" t="s">
        <v>470</v>
      </c>
      <c r="M355" s="222" t="s">
        <v>311</v>
      </c>
      <c r="N355" s="222">
        <v>472</v>
      </c>
      <c r="O355" s="222">
        <v>43843.497523148151</v>
      </c>
      <c r="P355" s="222">
        <v>8000</v>
      </c>
    </row>
    <row r="356" spans="1:16" ht="17.25" customHeight="1">
      <c r="A356" s="222">
        <v>414996</v>
      </c>
      <c r="B356" s="222" t="s">
        <v>2129</v>
      </c>
      <c r="C356" s="222" t="s">
        <v>1047</v>
      </c>
      <c r="D356" s="222" t="s">
        <v>2130</v>
      </c>
      <c r="E356" s="222" t="s">
        <v>160</v>
      </c>
      <c r="F356" s="222">
        <v>32358</v>
      </c>
      <c r="G356" s="222" t="s">
        <v>311</v>
      </c>
      <c r="H356" s="222" t="s">
        <v>343</v>
      </c>
      <c r="I356" s="222" t="s">
        <v>470</v>
      </c>
      <c r="M356" s="222" t="s">
        <v>312</v>
      </c>
    </row>
    <row r="357" spans="1:16" ht="17.25" customHeight="1">
      <c r="A357" s="222">
        <v>415036</v>
      </c>
      <c r="B357" s="222" t="s">
        <v>1906</v>
      </c>
      <c r="C357" s="222" t="s">
        <v>625</v>
      </c>
      <c r="D357" s="222" t="s">
        <v>241</v>
      </c>
      <c r="E357" s="222" t="s">
        <v>160</v>
      </c>
      <c r="F357" s="222">
        <v>33253</v>
      </c>
      <c r="G357" s="222" t="s">
        <v>318</v>
      </c>
      <c r="H357" s="222" t="s">
        <v>343</v>
      </c>
      <c r="I357" s="222" t="s">
        <v>470</v>
      </c>
      <c r="M357" s="222" t="s">
        <v>320</v>
      </c>
    </row>
    <row r="358" spans="1:16" ht="17.25" customHeight="1">
      <c r="A358" s="222">
        <v>415096</v>
      </c>
      <c r="B358" s="222" t="s">
        <v>2462</v>
      </c>
      <c r="C358" s="222" t="s">
        <v>1545</v>
      </c>
      <c r="D358" s="222" t="s">
        <v>221</v>
      </c>
      <c r="E358" s="222" t="s">
        <v>161</v>
      </c>
      <c r="F358" s="222">
        <v>27970</v>
      </c>
      <c r="G358" s="222" t="s">
        <v>311</v>
      </c>
      <c r="H358" s="222" t="s">
        <v>343</v>
      </c>
      <c r="I358" s="222" t="s">
        <v>470</v>
      </c>
      <c r="M358" s="222" t="s">
        <v>311</v>
      </c>
    </row>
    <row r="359" spans="1:16" ht="17.25" customHeight="1">
      <c r="A359" s="222">
        <v>415110</v>
      </c>
      <c r="B359" s="222" t="s">
        <v>2128</v>
      </c>
      <c r="C359" s="222" t="s">
        <v>91</v>
      </c>
      <c r="D359" s="222" t="s">
        <v>993</v>
      </c>
      <c r="E359" s="222" t="s">
        <v>160</v>
      </c>
      <c r="F359" s="222">
        <v>30939</v>
      </c>
      <c r="G359" s="222" t="s">
        <v>322</v>
      </c>
      <c r="H359" s="222" t="s">
        <v>343</v>
      </c>
      <c r="I359" s="222" t="s">
        <v>470</v>
      </c>
      <c r="M359" s="222" t="s">
        <v>314</v>
      </c>
    </row>
    <row r="360" spans="1:16" ht="17.25" customHeight="1">
      <c r="A360" s="222">
        <v>415156</v>
      </c>
      <c r="B360" s="222" t="s">
        <v>3037</v>
      </c>
      <c r="C360" s="222" t="s">
        <v>506</v>
      </c>
      <c r="D360" s="222" t="s">
        <v>222</v>
      </c>
      <c r="E360" s="222" t="s">
        <v>161</v>
      </c>
      <c r="H360" s="222" t="s">
        <v>343</v>
      </c>
      <c r="I360" s="222" t="s">
        <v>470</v>
      </c>
      <c r="M360" s="222" t="s">
        <v>331</v>
      </c>
    </row>
    <row r="361" spans="1:16" ht="17.25" customHeight="1">
      <c r="A361" s="222">
        <v>415221</v>
      </c>
      <c r="B361" s="222" t="s">
        <v>1343</v>
      </c>
      <c r="C361" s="222" t="s">
        <v>71</v>
      </c>
      <c r="D361" s="222" t="s">
        <v>674</v>
      </c>
      <c r="E361" s="222" t="s">
        <v>160</v>
      </c>
      <c r="F361" s="222">
        <v>33074</v>
      </c>
      <c r="G361" s="222" t="s">
        <v>3490</v>
      </c>
      <c r="H361" s="222" t="s">
        <v>343</v>
      </c>
      <c r="I361" s="222" t="s">
        <v>470</v>
      </c>
      <c r="M361" s="222" t="s">
        <v>320</v>
      </c>
    </row>
    <row r="362" spans="1:16" ht="17.25" customHeight="1">
      <c r="A362" s="222">
        <v>415268</v>
      </c>
      <c r="B362" s="222" t="s">
        <v>2792</v>
      </c>
      <c r="C362" s="222" t="s">
        <v>409</v>
      </c>
      <c r="D362" s="222" t="s">
        <v>256</v>
      </c>
      <c r="E362" s="222" t="s">
        <v>160</v>
      </c>
      <c r="F362" s="222">
        <v>32510</v>
      </c>
      <c r="G362" s="222" t="s">
        <v>321</v>
      </c>
      <c r="H362" s="222" t="s">
        <v>343</v>
      </c>
      <c r="I362" s="222" t="s">
        <v>470</v>
      </c>
      <c r="M362" s="222" t="s">
        <v>320</v>
      </c>
      <c r="N362" s="222">
        <v>182</v>
      </c>
      <c r="O362" s="222">
        <v>43837.505914351852</v>
      </c>
      <c r="P362" s="222">
        <v>10000</v>
      </c>
    </row>
    <row r="363" spans="1:16" ht="17.25" customHeight="1">
      <c r="A363" s="222">
        <v>415320</v>
      </c>
      <c r="B363" s="222" t="s">
        <v>1544</v>
      </c>
      <c r="C363" s="222" t="s">
        <v>1545</v>
      </c>
      <c r="D363" s="222" t="s">
        <v>638</v>
      </c>
      <c r="E363" s="222" t="s">
        <v>160</v>
      </c>
      <c r="F363" s="222">
        <v>33268</v>
      </c>
      <c r="G363" s="222" t="s">
        <v>311</v>
      </c>
      <c r="H363" s="222" t="s">
        <v>343</v>
      </c>
      <c r="I363" s="222" t="s">
        <v>470</v>
      </c>
      <c r="M363" s="222" t="s">
        <v>311</v>
      </c>
    </row>
    <row r="364" spans="1:16" ht="17.25" customHeight="1">
      <c r="A364" s="222">
        <v>415322</v>
      </c>
      <c r="B364" s="222" t="s">
        <v>2270</v>
      </c>
      <c r="C364" s="222" t="s">
        <v>94</v>
      </c>
      <c r="D364" s="222" t="s">
        <v>2271</v>
      </c>
      <c r="E364" s="222" t="s">
        <v>160</v>
      </c>
      <c r="F364" s="222">
        <v>30371</v>
      </c>
      <c r="G364" s="222" t="s">
        <v>311</v>
      </c>
      <c r="H364" s="222" t="s">
        <v>343</v>
      </c>
      <c r="I364" s="222" t="s">
        <v>470</v>
      </c>
      <c r="M364" s="222" t="s">
        <v>311</v>
      </c>
    </row>
    <row r="365" spans="1:16" ht="17.25" customHeight="1">
      <c r="A365" s="222">
        <v>415396</v>
      </c>
      <c r="B365" s="222" t="s">
        <v>1953</v>
      </c>
      <c r="C365" s="222" t="s">
        <v>753</v>
      </c>
      <c r="D365" s="222" t="s">
        <v>1067</v>
      </c>
      <c r="E365" s="222" t="s">
        <v>161</v>
      </c>
      <c r="F365" s="222">
        <v>30788</v>
      </c>
      <c r="G365" s="222" t="s">
        <v>3476</v>
      </c>
      <c r="H365" s="222" t="s">
        <v>343</v>
      </c>
      <c r="I365" s="222" t="s">
        <v>470</v>
      </c>
      <c r="M365" s="222" t="s">
        <v>314</v>
      </c>
    </row>
    <row r="366" spans="1:16" ht="17.25" customHeight="1">
      <c r="A366" s="222">
        <v>415407</v>
      </c>
      <c r="B366" s="222" t="s">
        <v>3036</v>
      </c>
      <c r="C366" s="222" t="s">
        <v>84</v>
      </c>
      <c r="D366" s="222" t="s">
        <v>244</v>
      </c>
      <c r="E366" s="222" t="s">
        <v>160</v>
      </c>
      <c r="H366" s="222" t="s">
        <v>343</v>
      </c>
      <c r="I366" s="222" t="s">
        <v>470</v>
      </c>
      <c r="M366" s="222" t="s">
        <v>311</v>
      </c>
    </row>
    <row r="367" spans="1:16" ht="17.25" customHeight="1">
      <c r="A367" s="222">
        <v>415490</v>
      </c>
      <c r="B367" s="222" t="s">
        <v>1590</v>
      </c>
      <c r="C367" s="222" t="s">
        <v>129</v>
      </c>
      <c r="D367" s="222" t="s">
        <v>1024</v>
      </c>
      <c r="E367" s="222" t="s">
        <v>161</v>
      </c>
      <c r="F367" s="222">
        <v>32073</v>
      </c>
      <c r="G367" s="222" t="s">
        <v>312</v>
      </c>
      <c r="H367" s="222" t="s">
        <v>343</v>
      </c>
      <c r="I367" s="222" t="s">
        <v>470</v>
      </c>
      <c r="M367" s="222" t="s">
        <v>312</v>
      </c>
    </row>
    <row r="368" spans="1:16" ht="17.25" customHeight="1">
      <c r="A368" s="222">
        <v>415562</v>
      </c>
      <c r="B368" s="222" t="s">
        <v>1514</v>
      </c>
      <c r="C368" s="222" t="s">
        <v>94</v>
      </c>
      <c r="D368" s="222" t="s">
        <v>855</v>
      </c>
      <c r="E368" s="222" t="s">
        <v>160</v>
      </c>
      <c r="F368" s="222">
        <v>33970</v>
      </c>
      <c r="G368" s="222" t="s">
        <v>3543</v>
      </c>
      <c r="H368" s="222" t="s">
        <v>343</v>
      </c>
      <c r="I368" s="222" t="s">
        <v>470</v>
      </c>
      <c r="M368" s="222" t="s">
        <v>320</v>
      </c>
    </row>
    <row r="369" spans="1:16" ht="17.25" customHeight="1">
      <c r="A369" s="222">
        <v>415681</v>
      </c>
      <c r="B369" s="222" t="s">
        <v>1342</v>
      </c>
      <c r="C369" s="222" t="s">
        <v>71</v>
      </c>
      <c r="D369" s="222" t="s">
        <v>271</v>
      </c>
      <c r="E369" s="222" t="s">
        <v>160</v>
      </c>
      <c r="F369" s="222">
        <v>32523</v>
      </c>
      <c r="G369" s="222" t="s">
        <v>311</v>
      </c>
      <c r="H369" s="222" t="s">
        <v>343</v>
      </c>
      <c r="I369" s="222" t="s">
        <v>470</v>
      </c>
      <c r="M369" s="222" t="s">
        <v>311</v>
      </c>
    </row>
    <row r="370" spans="1:16" ht="17.25" customHeight="1">
      <c r="A370" s="222">
        <v>415835</v>
      </c>
      <c r="B370" s="222" t="s">
        <v>2756</v>
      </c>
      <c r="C370" s="222" t="s">
        <v>73</v>
      </c>
      <c r="D370" s="222" t="s">
        <v>274</v>
      </c>
      <c r="E370" s="222" t="s">
        <v>160</v>
      </c>
      <c r="F370" s="222" t="s">
        <v>3563</v>
      </c>
      <c r="G370" s="222" t="s">
        <v>3564</v>
      </c>
      <c r="H370" s="222" t="s">
        <v>343</v>
      </c>
      <c r="I370" s="222" t="s">
        <v>470</v>
      </c>
      <c r="M370" s="222" t="s">
        <v>342</v>
      </c>
    </row>
    <row r="371" spans="1:16" ht="17.25" customHeight="1">
      <c r="A371" s="222">
        <v>415904</v>
      </c>
      <c r="B371" s="222" t="s">
        <v>3445</v>
      </c>
      <c r="C371" s="222" t="s">
        <v>794</v>
      </c>
      <c r="D371" s="222" t="s">
        <v>3446</v>
      </c>
      <c r="E371" s="222" t="s">
        <v>161</v>
      </c>
      <c r="F371" s="222">
        <v>32283</v>
      </c>
      <c r="G371" s="222" t="s">
        <v>3769</v>
      </c>
      <c r="H371" s="222" t="s">
        <v>343</v>
      </c>
      <c r="I371" s="222" t="s">
        <v>361</v>
      </c>
      <c r="M371" s="222" t="s">
        <v>314</v>
      </c>
    </row>
    <row r="372" spans="1:16" ht="17.25" customHeight="1">
      <c r="A372" s="222">
        <v>416045</v>
      </c>
      <c r="B372" s="222" t="s">
        <v>1879</v>
      </c>
      <c r="C372" s="222" t="s">
        <v>1056</v>
      </c>
      <c r="D372" s="222" t="s">
        <v>591</v>
      </c>
      <c r="E372" s="222" t="s">
        <v>160</v>
      </c>
      <c r="F372" s="222">
        <v>34369</v>
      </c>
      <c r="G372" s="222" t="s">
        <v>3537</v>
      </c>
      <c r="H372" s="222" t="s">
        <v>343</v>
      </c>
      <c r="I372" s="222" t="s">
        <v>470</v>
      </c>
      <c r="M372" s="222" t="s">
        <v>314</v>
      </c>
    </row>
    <row r="373" spans="1:16" ht="17.25" customHeight="1">
      <c r="A373" s="222">
        <v>416046</v>
      </c>
      <c r="B373" s="222" t="s">
        <v>2248</v>
      </c>
      <c r="C373" s="222" t="s">
        <v>71</v>
      </c>
      <c r="D373" s="222" t="s">
        <v>2249</v>
      </c>
      <c r="E373" s="222" t="s">
        <v>160</v>
      </c>
      <c r="F373" s="222">
        <v>34439</v>
      </c>
      <c r="G373" s="222" t="s">
        <v>3526</v>
      </c>
      <c r="H373" s="222" t="s">
        <v>343</v>
      </c>
      <c r="I373" s="222" t="s">
        <v>470</v>
      </c>
      <c r="M373" s="222" t="s">
        <v>330</v>
      </c>
    </row>
    <row r="374" spans="1:16" ht="17.25" customHeight="1">
      <c r="A374" s="222">
        <v>416095</v>
      </c>
      <c r="B374" s="222" t="s">
        <v>972</v>
      </c>
      <c r="C374" s="222" t="s">
        <v>2097</v>
      </c>
      <c r="D374" s="222" t="s">
        <v>2098</v>
      </c>
      <c r="E374" s="222" t="s">
        <v>160</v>
      </c>
      <c r="F374" s="222">
        <v>32592</v>
      </c>
      <c r="G374" s="222" t="s">
        <v>3691</v>
      </c>
      <c r="H374" s="222" t="s">
        <v>343</v>
      </c>
      <c r="I374" s="222" t="s">
        <v>470</v>
      </c>
      <c r="M374" s="222" t="s">
        <v>312</v>
      </c>
    </row>
    <row r="375" spans="1:16" ht="17.25" customHeight="1">
      <c r="A375" s="222">
        <v>416133</v>
      </c>
      <c r="B375" s="222" t="s">
        <v>2373</v>
      </c>
      <c r="C375" s="222" t="s">
        <v>122</v>
      </c>
      <c r="D375" s="222" t="s">
        <v>2374</v>
      </c>
      <c r="E375" s="222" t="s">
        <v>161</v>
      </c>
      <c r="F375" s="222">
        <v>34081</v>
      </c>
      <c r="G375" s="222" t="s">
        <v>311</v>
      </c>
      <c r="H375" s="222" t="s">
        <v>343</v>
      </c>
      <c r="I375" s="222" t="s">
        <v>470</v>
      </c>
      <c r="M375" s="222" t="s">
        <v>337</v>
      </c>
    </row>
    <row r="376" spans="1:16" ht="17.25" customHeight="1">
      <c r="A376" s="222">
        <v>416171</v>
      </c>
      <c r="B376" s="222" t="s">
        <v>2742</v>
      </c>
      <c r="C376" s="222" t="s">
        <v>657</v>
      </c>
      <c r="D376" s="222" t="s">
        <v>2743</v>
      </c>
      <c r="E376" s="222" t="s">
        <v>160</v>
      </c>
      <c r="H376" s="222" t="s">
        <v>343</v>
      </c>
      <c r="I376" s="222" t="s">
        <v>470</v>
      </c>
      <c r="M376" s="222" t="s">
        <v>320</v>
      </c>
    </row>
    <row r="377" spans="1:16" ht="17.25" customHeight="1">
      <c r="A377" s="222">
        <v>416186</v>
      </c>
      <c r="B377" s="222" t="s">
        <v>1433</v>
      </c>
      <c r="C377" s="222" t="s">
        <v>788</v>
      </c>
      <c r="D377" s="222" t="s">
        <v>280</v>
      </c>
      <c r="E377" s="222" t="s">
        <v>161</v>
      </c>
      <c r="F377" s="222">
        <v>30966</v>
      </c>
      <c r="G377" s="222" t="s">
        <v>311</v>
      </c>
      <c r="H377" s="222" t="s">
        <v>343</v>
      </c>
      <c r="I377" s="222" t="s">
        <v>470</v>
      </c>
      <c r="M377" s="222" t="s">
        <v>311</v>
      </c>
    </row>
    <row r="378" spans="1:16" ht="17.25" customHeight="1">
      <c r="A378" s="222">
        <v>416193</v>
      </c>
      <c r="B378" s="222" t="s">
        <v>2039</v>
      </c>
      <c r="C378" s="222" t="s">
        <v>1154</v>
      </c>
      <c r="D378" s="222" t="s">
        <v>254</v>
      </c>
      <c r="E378" s="222" t="s">
        <v>160</v>
      </c>
      <c r="F378" s="222">
        <v>34510</v>
      </c>
      <c r="G378" s="222" t="s">
        <v>311</v>
      </c>
      <c r="H378" s="222" t="s">
        <v>343</v>
      </c>
      <c r="I378" s="222" t="s">
        <v>470</v>
      </c>
      <c r="M378" s="222" t="s">
        <v>320</v>
      </c>
    </row>
    <row r="379" spans="1:16" ht="17.25" customHeight="1">
      <c r="A379" s="222">
        <v>416232</v>
      </c>
      <c r="B379" s="222" t="s">
        <v>2618</v>
      </c>
      <c r="C379" s="222" t="s">
        <v>113</v>
      </c>
      <c r="D379" s="222" t="s">
        <v>223</v>
      </c>
      <c r="E379" s="222" t="s">
        <v>160</v>
      </c>
      <c r="H379" s="222" t="s">
        <v>343</v>
      </c>
      <c r="I379" s="222" t="s">
        <v>470</v>
      </c>
      <c r="M379" s="222" t="s">
        <v>311</v>
      </c>
    </row>
    <row r="380" spans="1:16" ht="17.25" customHeight="1">
      <c r="A380" s="222">
        <v>416252</v>
      </c>
      <c r="B380" s="222" t="s">
        <v>2158</v>
      </c>
      <c r="C380" s="222" t="s">
        <v>773</v>
      </c>
      <c r="D380" s="222" t="s">
        <v>701</v>
      </c>
      <c r="E380" s="222" t="s">
        <v>161</v>
      </c>
      <c r="F380" s="222">
        <v>34587</v>
      </c>
      <c r="G380" s="222" t="s">
        <v>3623</v>
      </c>
      <c r="H380" s="222" t="s">
        <v>343</v>
      </c>
      <c r="I380" s="222" t="s">
        <v>470</v>
      </c>
      <c r="M380" s="222" t="s">
        <v>320</v>
      </c>
    </row>
    <row r="381" spans="1:16" ht="17.25" customHeight="1">
      <c r="A381" s="222">
        <v>416325</v>
      </c>
      <c r="B381" s="222" t="s">
        <v>2817</v>
      </c>
      <c r="C381" s="222" t="s">
        <v>2818</v>
      </c>
      <c r="D381" s="222" t="s">
        <v>2819</v>
      </c>
      <c r="E381" s="222" t="s">
        <v>161</v>
      </c>
      <c r="F381" s="222">
        <v>34431</v>
      </c>
      <c r="G381" s="222" t="s">
        <v>3733</v>
      </c>
      <c r="H381" s="222" t="s">
        <v>343</v>
      </c>
      <c r="I381" s="222" t="s">
        <v>470</v>
      </c>
      <c r="M381" s="222" t="s">
        <v>312</v>
      </c>
      <c r="N381" s="222">
        <v>6641</v>
      </c>
      <c r="O381" s="222">
        <v>43829.46597222222</v>
      </c>
      <c r="P381" s="222">
        <v>14000</v>
      </c>
    </row>
    <row r="382" spans="1:16" ht="17.25" customHeight="1">
      <c r="A382" s="222">
        <v>416475</v>
      </c>
      <c r="B382" s="222" t="s">
        <v>1117</v>
      </c>
      <c r="C382" s="222" t="s">
        <v>824</v>
      </c>
      <c r="D382" s="222" t="s">
        <v>2898</v>
      </c>
      <c r="E382" s="222" t="s">
        <v>160</v>
      </c>
      <c r="F382" s="222">
        <v>34608</v>
      </c>
      <c r="G382" s="222" t="s">
        <v>3465</v>
      </c>
      <c r="H382" s="222" t="s">
        <v>343</v>
      </c>
      <c r="I382" s="222" t="s">
        <v>470</v>
      </c>
      <c r="M382" s="222" t="s">
        <v>325</v>
      </c>
    </row>
    <row r="383" spans="1:16" ht="17.25" customHeight="1">
      <c r="A383" s="222">
        <v>416497</v>
      </c>
      <c r="B383" s="222" t="s">
        <v>2862</v>
      </c>
      <c r="C383" s="222" t="s">
        <v>75</v>
      </c>
      <c r="D383" s="222" t="s">
        <v>818</v>
      </c>
      <c r="E383" s="222" t="s">
        <v>160</v>
      </c>
      <c r="F383" s="222">
        <v>34349</v>
      </c>
      <c r="G383" s="222" t="s">
        <v>3488</v>
      </c>
      <c r="H383" s="222" t="s">
        <v>343</v>
      </c>
      <c r="I383" s="222" t="s">
        <v>470</v>
      </c>
      <c r="M383" s="222" t="s">
        <v>314</v>
      </c>
    </row>
    <row r="384" spans="1:16" ht="17.25" customHeight="1">
      <c r="A384" s="222">
        <v>416539</v>
      </c>
      <c r="B384" s="222" t="s">
        <v>3151</v>
      </c>
      <c r="C384" s="222" t="s">
        <v>1939</v>
      </c>
      <c r="D384" s="222" t="s">
        <v>222</v>
      </c>
      <c r="E384" s="222" t="s">
        <v>161</v>
      </c>
      <c r="H384" s="222" t="s">
        <v>343</v>
      </c>
      <c r="I384" s="222" t="s">
        <v>361</v>
      </c>
      <c r="M384" s="222" t="s">
        <v>311</v>
      </c>
    </row>
    <row r="385" spans="1:16" ht="17.25" customHeight="1">
      <c r="A385" s="222">
        <v>416557</v>
      </c>
      <c r="B385" s="222" t="s">
        <v>3238</v>
      </c>
      <c r="C385" s="222" t="s">
        <v>748</v>
      </c>
      <c r="D385" s="222" t="s">
        <v>706</v>
      </c>
      <c r="E385" s="222" t="s">
        <v>160</v>
      </c>
      <c r="H385" s="222" t="s">
        <v>343</v>
      </c>
      <c r="I385" s="222" t="s">
        <v>361</v>
      </c>
      <c r="M385" s="222" t="s">
        <v>311</v>
      </c>
    </row>
    <row r="386" spans="1:16" ht="17.25" customHeight="1">
      <c r="A386" s="222">
        <v>416558</v>
      </c>
      <c r="B386" s="222" t="s">
        <v>2960</v>
      </c>
      <c r="C386" s="222" t="s">
        <v>499</v>
      </c>
      <c r="D386" s="222" t="s">
        <v>2961</v>
      </c>
      <c r="E386" s="222" t="s">
        <v>160</v>
      </c>
      <c r="F386" s="222">
        <v>30946</v>
      </c>
      <c r="G386" s="222" t="s">
        <v>3479</v>
      </c>
      <c r="H386" s="222" t="s">
        <v>343</v>
      </c>
      <c r="I386" s="222" t="s">
        <v>470</v>
      </c>
      <c r="M386" s="222" t="s">
        <v>320</v>
      </c>
      <c r="N386" s="222">
        <v>5689</v>
      </c>
      <c r="O386" s="222">
        <v>43816.387442129628</v>
      </c>
      <c r="P386" s="222">
        <v>11500</v>
      </c>
    </row>
    <row r="387" spans="1:16" ht="17.25" customHeight="1">
      <c r="A387" s="222">
        <v>416794</v>
      </c>
      <c r="B387" s="222" t="s">
        <v>2877</v>
      </c>
      <c r="C387" s="222" t="s">
        <v>73</v>
      </c>
      <c r="D387" s="222" t="s">
        <v>655</v>
      </c>
      <c r="E387" s="222" t="s">
        <v>160</v>
      </c>
      <c r="F387" s="222">
        <v>31144</v>
      </c>
      <c r="G387" s="222" t="s">
        <v>311</v>
      </c>
      <c r="H387" s="222" t="s">
        <v>343</v>
      </c>
      <c r="I387" s="222" t="s">
        <v>470</v>
      </c>
      <c r="M387" s="222" t="s">
        <v>327</v>
      </c>
    </row>
    <row r="388" spans="1:16" ht="17.25" customHeight="1">
      <c r="A388" s="222">
        <v>416881</v>
      </c>
      <c r="B388" s="222" t="s">
        <v>1375</v>
      </c>
      <c r="C388" s="222" t="s">
        <v>665</v>
      </c>
      <c r="D388" s="222" t="s">
        <v>799</v>
      </c>
      <c r="E388" s="222" t="s">
        <v>160</v>
      </c>
      <c r="F388" s="222">
        <v>34700</v>
      </c>
      <c r="G388" s="222" t="s">
        <v>325</v>
      </c>
      <c r="H388" s="222" t="s">
        <v>343</v>
      </c>
      <c r="I388" s="222" t="s">
        <v>470</v>
      </c>
      <c r="M388" s="222" t="s">
        <v>325</v>
      </c>
    </row>
    <row r="389" spans="1:16" ht="17.25" customHeight="1">
      <c r="A389" s="222">
        <v>416908</v>
      </c>
      <c r="B389" s="222" t="s">
        <v>2310</v>
      </c>
      <c r="C389" s="222" t="s">
        <v>94</v>
      </c>
      <c r="D389" s="222" t="s">
        <v>237</v>
      </c>
      <c r="E389" s="222" t="s">
        <v>161</v>
      </c>
      <c r="F389" s="222">
        <v>34056</v>
      </c>
      <c r="G389" s="222" t="s">
        <v>311</v>
      </c>
      <c r="H389" s="222" t="s">
        <v>343</v>
      </c>
      <c r="I389" s="222" t="s">
        <v>470</v>
      </c>
      <c r="M389" s="222" t="s">
        <v>320</v>
      </c>
    </row>
    <row r="390" spans="1:16" ht="17.25" customHeight="1">
      <c r="A390" s="222">
        <v>416917</v>
      </c>
      <c r="B390" s="222" t="s">
        <v>3268</v>
      </c>
      <c r="C390" s="222" t="s">
        <v>773</v>
      </c>
      <c r="D390" s="222" t="s">
        <v>142</v>
      </c>
      <c r="E390" s="222" t="s">
        <v>160</v>
      </c>
      <c r="F390" s="222">
        <v>35007</v>
      </c>
      <c r="G390" s="222" t="s">
        <v>311</v>
      </c>
      <c r="H390" s="222" t="s">
        <v>343</v>
      </c>
      <c r="I390" s="222" t="s">
        <v>361</v>
      </c>
      <c r="M390" s="222" t="s">
        <v>320</v>
      </c>
    </row>
    <row r="391" spans="1:16" ht="17.25" customHeight="1">
      <c r="A391" s="222">
        <v>416944</v>
      </c>
      <c r="B391" s="222" t="s">
        <v>2345</v>
      </c>
      <c r="C391" s="222" t="s">
        <v>733</v>
      </c>
      <c r="D391" s="222" t="s">
        <v>247</v>
      </c>
      <c r="E391" s="222" t="s">
        <v>161</v>
      </c>
      <c r="F391" s="222">
        <v>34836</v>
      </c>
      <c r="G391" s="222" t="s">
        <v>322</v>
      </c>
      <c r="H391" s="222" t="s">
        <v>343</v>
      </c>
      <c r="I391" s="222" t="s">
        <v>470</v>
      </c>
      <c r="M391" s="222" t="s">
        <v>337</v>
      </c>
    </row>
    <row r="392" spans="1:16" ht="17.25" customHeight="1">
      <c r="A392" s="222">
        <v>416968</v>
      </c>
      <c r="B392" s="222" t="s">
        <v>1952</v>
      </c>
      <c r="C392" s="222" t="s">
        <v>85</v>
      </c>
      <c r="D392" s="222" t="s">
        <v>222</v>
      </c>
      <c r="E392" s="222" t="s">
        <v>161</v>
      </c>
      <c r="F392" s="222">
        <v>34463</v>
      </c>
      <c r="G392" s="222" t="s">
        <v>311</v>
      </c>
      <c r="H392" s="222" t="s">
        <v>343</v>
      </c>
      <c r="I392" s="222" t="s">
        <v>470</v>
      </c>
      <c r="M392" s="222" t="s">
        <v>311</v>
      </c>
    </row>
    <row r="393" spans="1:16" ht="17.25" customHeight="1">
      <c r="A393" s="222">
        <v>417025</v>
      </c>
      <c r="B393" s="222" t="s">
        <v>1374</v>
      </c>
      <c r="C393" s="222" t="s">
        <v>123</v>
      </c>
      <c r="D393" s="222" t="s">
        <v>1073</v>
      </c>
      <c r="E393" s="222" t="s">
        <v>161</v>
      </c>
      <c r="F393" s="222">
        <v>32874</v>
      </c>
      <c r="G393" s="222" t="s">
        <v>311</v>
      </c>
      <c r="H393" s="222" t="s">
        <v>343</v>
      </c>
      <c r="I393" s="222" t="s">
        <v>470</v>
      </c>
      <c r="M393" s="222" t="s">
        <v>311</v>
      </c>
    </row>
    <row r="394" spans="1:16" ht="17.25" customHeight="1">
      <c r="A394" s="222">
        <v>417094</v>
      </c>
      <c r="B394" s="222" t="s">
        <v>1432</v>
      </c>
      <c r="C394" s="222" t="s">
        <v>99</v>
      </c>
      <c r="D394" s="222" t="s">
        <v>254</v>
      </c>
      <c r="E394" s="222" t="s">
        <v>161</v>
      </c>
      <c r="F394" s="222">
        <v>34522</v>
      </c>
      <c r="G394" s="222" t="s">
        <v>311</v>
      </c>
      <c r="H394" s="222" t="s">
        <v>343</v>
      </c>
      <c r="I394" s="222" t="s">
        <v>470</v>
      </c>
      <c r="M394" s="222" t="s">
        <v>311</v>
      </c>
    </row>
    <row r="395" spans="1:16" ht="17.25" customHeight="1">
      <c r="A395" s="222">
        <v>417127</v>
      </c>
      <c r="B395" s="222" t="s">
        <v>2968</v>
      </c>
      <c r="C395" s="222" t="s">
        <v>586</v>
      </c>
      <c r="D395" s="222" t="s">
        <v>692</v>
      </c>
      <c r="E395" s="222" t="s">
        <v>160</v>
      </c>
      <c r="F395" s="222">
        <v>34700</v>
      </c>
      <c r="G395" s="222" t="s">
        <v>311</v>
      </c>
      <c r="H395" s="222" t="s">
        <v>343</v>
      </c>
      <c r="I395" s="222" t="s">
        <v>470</v>
      </c>
      <c r="M395" s="222" t="s">
        <v>320</v>
      </c>
    </row>
    <row r="396" spans="1:16" ht="17.25" customHeight="1">
      <c r="A396" s="222">
        <v>417128</v>
      </c>
      <c r="B396" s="222" t="s">
        <v>1462</v>
      </c>
      <c r="C396" s="222" t="s">
        <v>944</v>
      </c>
      <c r="D396" s="222" t="s">
        <v>818</v>
      </c>
      <c r="E396" s="222" t="s">
        <v>161</v>
      </c>
      <c r="F396" s="222">
        <v>34390</v>
      </c>
      <c r="G396" s="222" t="s">
        <v>331</v>
      </c>
      <c r="H396" s="222" t="s">
        <v>343</v>
      </c>
      <c r="I396" s="222" t="s">
        <v>470</v>
      </c>
      <c r="M396" s="222" t="s">
        <v>331</v>
      </c>
    </row>
    <row r="397" spans="1:16" ht="17.25" customHeight="1">
      <c r="A397" s="222">
        <v>417182</v>
      </c>
      <c r="B397" s="222" t="s">
        <v>2010</v>
      </c>
      <c r="C397" s="222" t="s">
        <v>1128</v>
      </c>
      <c r="D397" s="222" t="s">
        <v>259</v>
      </c>
      <c r="E397" s="222" t="s">
        <v>160</v>
      </c>
      <c r="F397" s="222">
        <v>34967</v>
      </c>
      <c r="G397" s="222" t="s">
        <v>331</v>
      </c>
      <c r="H397" s="222" t="s">
        <v>343</v>
      </c>
      <c r="I397" s="222" t="s">
        <v>470</v>
      </c>
      <c r="M397" s="222" t="s">
        <v>331</v>
      </c>
    </row>
    <row r="398" spans="1:16" ht="17.25" customHeight="1">
      <c r="A398" s="222">
        <v>417189</v>
      </c>
      <c r="B398" s="222" t="s">
        <v>3130</v>
      </c>
      <c r="C398" s="222" t="s">
        <v>1108</v>
      </c>
      <c r="D398" s="222" t="s">
        <v>3131</v>
      </c>
      <c r="E398" s="222" t="s">
        <v>161</v>
      </c>
      <c r="F398" s="222">
        <v>34335</v>
      </c>
      <c r="G398" s="222" t="s">
        <v>315</v>
      </c>
      <c r="H398" s="222" t="s">
        <v>343</v>
      </c>
      <c r="I398" s="222" t="s">
        <v>361</v>
      </c>
      <c r="M398" s="222" t="s">
        <v>320</v>
      </c>
    </row>
    <row r="399" spans="1:16" ht="17.25" customHeight="1">
      <c r="A399" s="222">
        <v>417243</v>
      </c>
      <c r="B399" s="222" t="s">
        <v>1341</v>
      </c>
      <c r="C399" s="222" t="s">
        <v>69</v>
      </c>
      <c r="D399" s="222" t="s">
        <v>724</v>
      </c>
      <c r="E399" s="222" t="s">
        <v>160</v>
      </c>
      <c r="F399" s="222">
        <v>34394</v>
      </c>
      <c r="G399" s="222" t="s">
        <v>311</v>
      </c>
      <c r="H399" s="222" t="s">
        <v>343</v>
      </c>
      <c r="I399" s="222" t="s">
        <v>470</v>
      </c>
      <c r="M399" s="222" t="s">
        <v>327</v>
      </c>
    </row>
    <row r="400" spans="1:16" ht="17.25" customHeight="1">
      <c r="A400" s="222">
        <v>417265</v>
      </c>
      <c r="B400" s="222" t="s">
        <v>3353</v>
      </c>
      <c r="C400" s="222" t="s">
        <v>737</v>
      </c>
      <c r="D400" s="222" t="s">
        <v>242</v>
      </c>
      <c r="E400" s="222" t="s">
        <v>161</v>
      </c>
      <c r="F400" s="222">
        <v>33347</v>
      </c>
      <c r="G400" s="222" t="s">
        <v>311</v>
      </c>
      <c r="H400" s="222" t="s">
        <v>343</v>
      </c>
      <c r="I400" s="222" t="s">
        <v>361</v>
      </c>
      <c r="M400" s="222" t="s">
        <v>320</v>
      </c>
    </row>
    <row r="401" spans="1:16" ht="17.25" customHeight="1">
      <c r="A401" s="222">
        <v>417287</v>
      </c>
      <c r="B401" s="222" t="s">
        <v>3380</v>
      </c>
      <c r="C401" s="222" t="s">
        <v>99</v>
      </c>
      <c r="D401" s="222" t="s">
        <v>885</v>
      </c>
      <c r="E401" s="222" t="s">
        <v>161</v>
      </c>
      <c r="F401" s="222">
        <v>35065</v>
      </c>
      <c r="G401" s="222" t="s">
        <v>311</v>
      </c>
      <c r="H401" s="222" t="s">
        <v>343</v>
      </c>
      <c r="I401" s="222" t="s">
        <v>361</v>
      </c>
      <c r="M401" s="222" t="s">
        <v>311</v>
      </c>
    </row>
    <row r="402" spans="1:16" ht="17.25" customHeight="1">
      <c r="A402" s="222">
        <v>417306</v>
      </c>
      <c r="B402" s="222" t="s">
        <v>3410</v>
      </c>
      <c r="C402" s="222" t="s">
        <v>115</v>
      </c>
      <c r="D402" s="222" t="s">
        <v>3411</v>
      </c>
      <c r="E402" s="222" t="s">
        <v>161</v>
      </c>
      <c r="F402" s="222">
        <v>34709</v>
      </c>
      <c r="G402" s="222" t="s">
        <v>311</v>
      </c>
      <c r="H402" s="222" t="s">
        <v>343</v>
      </c>
      <c r="I402" s="222" t="s">
        <v>361</v>
      </c>
      <c r="M402" s="222" t="s">
        <v>327</v>
      </c>
    </row>
    <row r="403" spans="1:16" ht="17.25" customHeight="1">
      <c r="A403" s="222">
        <v>417344</v>
      </c>
      <c r="B403" s="222" t="s">
        <v>3428</v>
      </c>
      <c r="C403" s="222" t="s">
        <v>630</v>
      </c>
      <c r="D403" s="222" t="s">
        <v>267</v>
      </c>
      <c r="E403" s="222" t="s">
        <v>160</v>
      </c>
      <c r="H403" s="222" t="s">
        <v>343</v>
      </c>
      <c r="I403" s="222" t="s">
        <v>361</v>
      </c>
      <c r="M403" s="222" t="s">
        <v>330</v>
      </c>
    </row>
    <row r="404" spans="1:16" ht="17.25" customHeight="1">
      <c r="A404" s="222">
        <v>417378</v>
      </c>
      <c r="B404" s="222" t="s">
        <v>1340</v>
      </c>
      <c r="C404" s="222" t="s">
        <v>684</v>
      </c>
      <c r="D404" s="222" t="s">
        <v>244</v>
      </c>
      <c r="E404" s="222" t="s">
        <v>160</v>
      </c>
      <c r="F404" s="222">
        <v>34877</v>
      </c>
      <c r="G404" s="222" t="s">
        <v>311</v>
      </c>
      <c r="H404" s="222" t="s">
        <v>343</v>
      </c>
      <c r="I404" s="222" t="s">
        <v>470</v>
      </c>
      <c r="M404" s="222" t="s">
        <v>311</v>
      </c>
    </row>
    <row r="405" spans="1:16" ht="17.25" customHeight="1">
      <c r="A405" s="222">
        <v>417444</v>
      </c>
      <c r="B405" s="222" t="s">
        <v>80</v>
      </c>
      <c r="C405" s="222" t="s">
        <v>115</v>
      </c>
      <c r="D405" s="222" t="s">
        <v>261</v>
      </c>
      <c r="E405" s="222" t="s">
        <v>160</v>
      </c>
      <c r="H405" s="222" t="s">
        <v>343</v>
      </c>
      <c r="I405" s="222" t="s">
        <v>470</v>
      </c>
      <c r="M405" s="222" t="s">
        <v>320</v>
      </c>
    </row>
    <row r="406" spans="1:16" ht="17.25" customHeight="1">
      <c r="A406" s="222">
        <v>417446</v>
      </c>
      <c r="B406" s="222" t="s">
        <v>80</v>
      </c>
      <c r="C406" s="222" t="s">
        <v>682</v>
      </c>
      <c r="D406" s="222" t="s">
        <v>222</v>
      </c>
      <c r="E406" s="222" t="s">
        <v>160</v>
      </c>
      <c r="F406" s="222">
        <v>29952</v>
      </c>
      <c r="H406" s="222" t="s">
        <v>343</v>
      </c>
      <c r="I406" s="222" t="s">
        <v>470</v>
      </c>
      <c r="M406" s="222" t="s">
        <v>330</v>
      </c>
    </row>
    <row r="407" spans="1:16" ht="17.25" customHeight="1">
      <c r="A407" s="222">
        <v>417513</v>
      </c>
      <c r="B407" s="222" t="s">
        <v>1905</v>
      </c>
      <c r="C407" s="222" t="s">
        <v>109</v>
      </c>
      <c r="D407" s="222" t="s">
        <v>241</v>
      </c>
      <c r="E407" s="222" t="s">
        <v>160</v>
      </c>
      <c r="F407" s="222">
        <v>34592</v>
      </c>
      <c r="G407" s="222" t="s">
        <v>311</v>
      </c>
      <c r="H407" s="222" t="s">
        <v>343</v>
      </c>
      <c r="I407" s="222" t="s">
        <v>470</v>
      </c>
      <c r="M407" s="222" t="s">
        <v>311</v>
      </c>
    </row>
    <row r="408" spans="1:16" ht="17.25" customHeight="1">
      <c r="A408" s="222">
        <v>417520</v>
      </c>
      <c r="B408" s="222" t="s">
        <v>2508</v>
      </c>
      <c r="C408" s="222" t="s">
        <v>69</v>
      </c>
      <c r="D408" s="222" t="s">
        <v>834</v>
      </c>
      <c r="E408" s="222" t="s">
        <v>160</v>
      </c>
      <c r="F408" s="222">
        <v>31712</v>
      </c>
      <c r="G408" s="222" t="s">
        <v>311</v>
      </c>
      <c r="H408" s="222" t="s">
        <v>343</v>
      </c>
      <c r="I408" s="222" t="s">
        <v>470</v>
      </c>
      <c r="M408" s="222" t="s">
        <v>324</v>
      </c>
    </row>
    <row r="409" spans="1:16" ht="17.25" customHeight="1">
      <c r="A409" s="222">
        <v>417539</v>
      </c>
      <c r="B409" s="222" t="s">
        <v>1339</v>
      </c>
      <c r="C409" s="222" t="s">
        <v>694</v>
      </c>
      <c r="D409" s="222" t="s">
        <v>249</v>
      </c>
      <c r="E409" s="222" t="s">
        <v>161</v>
      </c>
      <c r="F409" s="222">
        <v>34521</v>
      </c>
      <c r="G409" s="222" t="s">
        <v>311</v>
      </c>
      <c r="H409" s="222" t="s">
        <v>343</v>
      </c>
      <c r="I409" s="222" t="s">
        <v>470</v>
      </c>
      <c r="M409" s="222" t="s">
        <v>311</v>
      </c>
    </row>
    <row r="410" spans="1:16" ht="17.25" customHeight="1">
      <c r="A410" s="222">
        <v>417547</v>
      </c>
      <c r="B410" s="222" t="s">
        <v>1338</v>
      </c>
      <c r="C410" s="222" t="s">
        <v>89</v>
      </c>
      <c r="D410" s="222" t="s">
        <v>275</v>
      </c>
      <c r="E410" s="222" t="s">
        <v>161</v>
      </c>
      <c r="F410" s="222">
        <v>32797</v>
      </c>
      <c r="G410" s="222" t="s">
        <v>323</v>
      </c>
      <c r="H410" s="222" t="s">
        <v>343</v>
      </c>
      <c r="I410" s="222" t="s">
        <v>470</v>
      </c>
      <c r="M410" s="222" t="s">
        <v>342</v>
      </c>
    </row>
    <row r="411" spans="1:16" ht="17.25" customHeight="1">
      <c r="A411" s="222">
        <v>417566</v>
      </c>
      <c r="B411" s="222" t="s">
        <v>2343</v>
      </c>
      <c r="C411" s="222" t="s">
        <v>71</v>
      </c>
      <c r="D411" s="222" t="s">
        <v>2344</v>
      </c>
      <c r="E411" s="222" t="s">
        <v>161</v>
      </c>
      <c r="H411" s="222" t="s">
        <v>343</v>
      </c>
      <c r="I411" s="222" t="s">
        <v>470</v>
      </c>
      <c r="M411" s="222" t="s">
        <v>311</v>
      </c>
    </row>
    <row r="412" spans="1:16" ht="17.25" customHeight="1">
      <c r="A412" s="222">
        <v>417661</v>
      </c>
      <c r="B412" s="222" t="s">
        <v>1461</v>
      </c>
      <c r="C412" s="222" t="s">
        <v>73</v>
      </c>
      <c r="D412" s="222" t="s">
        <v>693</v>
      </c>
      <c r="E412" s="222" t="s">
        <v>161</v>
      </c>
      <c r="F412" s="222">
        <v>34463</v>
      </c>
      <c r="G412" s="222" t="s">
        <v>311</v>
      </c>
      <c r="H412" s="222" t="s">
        <v>343</v>
      </c>
      <c r="I412" s="222" t="s">
        <v>470</v>
      </c>
      <c r="M412" s="222" t="s">
        <v>311</v>
      </c>
    </row>
    <row r="413" spans="1:16" ht="17.25" customHeight="1">
      <c r="A413" s="222">
        <v>417713</v>
      </c>
      <c r="B413" s="222" t="s">
        <v>2785</v>
      </c>
      <c r="C413" s="222" t="s">
        <v>94</v>
      </c>
      <c r="D413" s="222" t="s">
        <v>149</v>
      </c>
      <c r="E413" s="222" t="s">
        <v>160</v>
      </c>
      <c r="F413" s="222">
        <v>34198</v>
      </c>
      <c r="G413" s="222" t="s">
        <v>311</v>
      </c>
      <c r="H413" s="222" t="s">
        <v>343</v>
      </c>
      <c r="I413" s="222" t="s">
        <v>470</v>
      </c>
      <c r="M413" s="222" t="s">
        <v>337</v>
      </c>
      <c r="N413" s="222">
        <v>6309</v>
      </c>
      <c r="O413" s="222">
        <v>43823.408391203702</v>
      </c>
    </row>
    <row r="414" spans="1:16" ht="17.25" customHeight="1">
      <c r="A414" s="222">
        <v>417719</v>
      </c>
      <c r="B414" s="222" t="s">
        <v>2844</v>
      </c>
      <c r="C414" s="222" t="s">
        <v>753</v>
      </c>
      <c r="D414" s="222" t="s">
        <v>1053</v>
      </c>
      <c r="E414" s="222" t="s">
        <v>160</v>
      </c>
      <c r="H414" s="222" t="s">
        <v>343</v>
      </c>
      <c r="I414" s="222" t="s">
        <v>470</v>
      </c>
      <c r="M414" s="222" t="s">
        <v>311</v>
      </c>
    </row>
    <row r="415" spans="1:16" ht="17.25" customHeight="1">
      <c r="A415" s="222">
        <v>417798</v>
      </c>
      <c r="B415" s="222" t="s">
        <v>2850</v>
      </c>
      <c r="C415" s="222" t="s">
        <v>73</v>
      </c>
      <c r="D415" s="222" t="s">
        <v>1114</v>
      </c>
      <c r="E415" s="222" t="s">
        <v>161</v>
      </c>
      <c r="F415" s="222">
        <v>33604</v>
      </c>
      <c r="G415" s="222" t="s">
        <v>311</v>
      </c>
      <c r="H415" s="222" t="s">
        <v>343</v>
      </c>
      <c r="I415" s="222" t="s">
        <v>470</v>
      </c>
      <c r="M415" s="222" t="s">
        <v>311</v>
      </c>
      <c r="N415" s="222">
        <v>890</v>
      </c>
      <c r="O415" s="222">
        <v>43850.483449074076</v>
      </c>
      <c r="P415" s="222">
        <v>15000</v>
      </c>
    </row>
    <row r="416" spans="1:16" ht="17.25" customHeight="1">
      <c r="A416" s="222">
        <v>417826</v>
      </c>
      <c r="B416" s="222" t="s">
        <v>1822</v>
      </c>
      <c r="C416" s="222" t="s">
        <v>958</v>
      </c>
      <c r="D416" s="222" t="s">
        <v>258</v>
      </c>
      <c r="E416" s="222" t="s">
        <v>161</v>
      </c>
      <c r="F416" s="222">
        <v>34700</v>
      </c>
      <c r="G416" s="222" t="s">
        <v>311</v>
      </c>
      <c r="H416" s="222" t="s">
        <v>343</v>
      </c>
      <c r="I416" s="222" t="s">
        <v>470</v>
      </c>
      <c r="M416" s="222" t="s">
        <v>311</v>
      </c>
    </row>
    <row r="417" spans="1:16" ht="17.25" customHeight="1">
      <c r="A417" s="222">
        <v>417856</v>
      </c>
      <c r="B417" s="222" t="s">
        <v>1337</v>
      </c>
      <c r="C417" s="222" t="s">
        <v>731</v>
      </c>
      <c r="D417" s="222" t="s">
        <v>246</v>
      </c>
      <c r="E417" s="222" t="s">
        <v>160</v>
      </c>
      <c r="F417" s="222">
        <v>33604</v>
      </c>
      <c r="G417" s="222" t="s">
        <v>318</v>
      </c>
      <c r="H417" s="222" t="s">
        <v>343</v>
      </c>
      <c r="I417" s="222" t="s">
        <v>470</v>
      </c>
      <c r="M417" s="222" t="s">
        <v>320</v>
      </c>
    </row>
    <row r="418" spans="1:16" ht="17.25" customHeight="1">
      <c r="A418" s="222">
        <v>417938</v>
      </c>
      <c r="B418" s="222" t="s">
        <v>752</v>
      </c>
      <c r="C418" s="222" t="s">
        <v>285</v>
      </c>
      <c r="D418" s="222" t="s">
        <v>279</v>
      </c>
      <c r="E418" s="222" t="s">
        <v>161</v>
      </c>
      <c r="F418" s="222">
        <v>34063</v>
      </c>
      <c r="G418" s="222" t="s">
        <v>311</v>
      </c>
      <c r="H418" s="222" t="s">
        <v>343</v>
      </c>
      <c r="I418" s="222" t="s">
        <v>470</v>
      </c>
      <c r="M418" s="222" t="s">
        <v>311</v>
      </c>
      <c r="N418" s="222">
        <v>542</v>
      </c>
      <c r="O418" s="222">
        <v>43844.422824074078</v>
      </c>
      <c r="P418" s="222">
        <v>15000</v>
      </c>
    </row>
    <row r="419" spans="1:16" ht="17.25" customHeight="1">
      <c r="A419" s="222">
        <v>417975</v>
      </c>
      <c r="B419" s="222" t="s">
        <v>1335</v>
      </c>
      <c r="C419" s="222" t="s">
        <v>103</v>
      </c>
      <c r="D419" s="222" t="s">
        <v>1336</v>
      </c>
      <c r="E419" s="222" t="s">
        <v>161</v>
      </c>
      <c r="F419" s="222">
        <v>34399</v>
      </c>
      <c r="G419" s="222" t="s">
        <v>337</v>
      </c>
      <c r="H419" s="222" t="s">
        <v>343</v>
      </c>
      <c r="I419" s="222" t="s">
        <v>470</v>
      </c>
      <c r="M419" s="222" t="s">
        <v>311</v>
      </c>
    </row>
    <row r="420" spans="1:16" ht="17.25" customHeight="1">
      <c r="A420" s="222">
        <v>418074</v>
      </c>
      <c r="B420" s="222" t="s">
        <v>1543</v>
      </c>
      <c r="C420" s="222" t="s">
        <v>587</v>
      </c>
      <c r="D420" s="222" t="s">
        <v>588</v>
      </c>
      <c r="E420" s="222" t="s">
        <v>161</v>
      </c>
      <c r="F420" s="222">
        <v>34489</v>
      </c>
      <c r="G420" s="222" t="s">
        <v>311</v>
      </c>
      <c r="H420" s="222" t="s">
        <v>343</v>
      </c>
      <c r="I420" s="222" t="s">
        <v>470</v>
      </c>
      <c r="M420" s="222" t="s">
        <v>311</v>
      </c>
    </row>
    <row r="421" spans="1:16" ht="17.25" customHeight="1">
      <c r="A421" s="222">
        <v>418082</v>
      </c>
      <c r="B421" s="222" t="s">
        <v>2288</v>
      </c>
      <c r="C421" s="222" t="s">
        <v>743</v>
      </c>
      <c r="D421" s="222" t="s">
        <v>250</v>
      </c>
      <c r="E421" s="222" t="s">
        <v>160</v>
      </c>
      <c r="F421" s="222">
        <v>35065</v>
      </c>
      <c r="G421" s="222" t="s">
        <v>3479</v>
      </c>
      <c r="H421" s="222" t="s">
        <v>343</v>
      </c>
      <c r="I421" s="222" t="s">
        <v>470</v>
      </c>
      <c r="M421" s="222" t="s">
        <v>327</v>
      </c>
    </row>
    <row r="422" spans="1:16" ht="17.25" customHeight="1">
      <c r="A422" s="222">
        <v>418084</v>
      </c>
      <c r="B422" s="222" t="s">
        <v>1372</v>
      </c>
      <c r="C422" s="222" t="s">
        <v>94</v>
      </c>
      <c r="D422" s="222" t="s">
        <v>1373</v>
      </c>
      <c r="E422" s="222" t="s">
        <v>161</v>
      </c>
      <c r="F422" s="222">
        <v>34700</v>
      </c>
      <c r="G422" s="222" t="s">
        <v>311</v>
      </c>
      <c r="H422" s="222" t="s">
        <v>343</v>
      </c>
      <c r="I422" s="222" t="s">
        <v>470</v>
      </c>
      <c r="M422" s="222" t="s">
        <v>320</v>
      </c>
    </row>
    <row r="423" spans="1:16" ht="17.25" customHeight="1">
      <c r="A423" s="222">
        <v>418125</v>
      </c>
      <c r="B423" s="222" t="s">
        <v>2697</v>
      </c>
      <c r="C423" s="222" t="s">
        <v>78</v>
      </c>
      <c r="D423" s="222" t="s">
        <v>246</v>
      </c>
      <c r="E423" s="222" t="s">
        <v>161</v>
      </c>
      <c r="F423" s="222">
        <v>35094</v>
      </c>
      <c r="G423" s="222" t="s">
        <v>311</v>
      </c>
      <c r="H423" s="222" t="s">
        <v>343</v>
      </c>
      <c r="I423" s="222" t="s">
        <v>470</v>
      </c>
      <c r="M423" s="222" t="s">
        <v>311</v>
      </c>
      <c r="N423" s="222">
        <v>6319</v>
      </c>
      <c r="O423" s="222">
        <v>43823.421087962961</v>
      </c>
      <c r="P423" s="222">
        <v>10000</v>
      </c>
    </row>
    <row r="424" spans="1:16" ht="17.25" customHeight="1">
      <c r="A424" s="222">
        <v>418136</v>
      </c>
      <c r="B424" s="222" t="s">
        <v>2813</v>
      </c>
      <c r="C424" s="222" t="s">
        <v>78</v>
      </c>
      <c r="D424" s="222" t="s">
        <v>142</v>
      </c>
      <c r="E424" s="222" t="s">
        <v>161</v>
      </c>
      <c r="F424" s="222">
        <v>35065</v>
      </c>
      <c r="G424" s="222" t="s">
        <v>311</v>
      </c>
      <c r="H424" s="222" t="s">
        <v>343</v>
      </c>
      <c r="I424" s="222" t="s">
        <v>470</v>
      </c>
      <c r="M424" s="222" t="s">
        <v>311</v>
      </c>
      <c r="N424" s="222">
        <v>451</v>
      </c>
      <c r="O424" s="222">
        <v>43843.461365740739</v>
      </c>
      <c r="P424" s="222">
        <v>13000</v>
      </c>
    </row>
    <row r="425" spans="1:16" ht="17.25" customHeight="1">
      <c r="A425" s="222">
        <v>418146</v>
      </c>
      <c r="B425" s="222" t="s">
        <v>2984</v>
      </c>
      <c r="C425" s="222" t="s">
        <v>71</v>
      </c>
      <c r="D425" s="222" t="s">
        <v>818</v>
      </c>
      <c r="E425" s="222" t="s">
        <v>161</v>
      </c>
      <c r="F425" s="222">
        <v>32300</v>
      </c>
      <c r="G425" s="222" t="s">
        <v>3585</v>
      </c>
      <c r="H425" s="222" t="s">
        <v>343</v>
      </c>
      <c r="I425" s="222" t="s">
        <v>470</v>
      </c>
      <c r="M425" s="222" t="s">
        <v>320</v>
      </c>
    </row>
    <row r="426" spans="1:16" ht="17.25" customHeight="1">
      <c r="A426" s="222">
        <v>418148</v>
      </c>
      <c r="B426" s="222" t="s">
        <v>1951</v>
      </c>
      <c r="C426" s="222" t="s">
        <v>931</v>
      </c>
      <c r="D426" s="222" t="s">
        <v>673</v>
      </c>
      <c r="E426" s="222" t="s">
        <v>161</v>
      </c>
      <c r="F426" s="222">
        <v>35435</v>
      </c>
      <c r="G426" s="222" t="s">
        <v>3495</v>
      </c>
      <c r="H426" s="222" t="s">
        <v>343</v>
      </c>
      <c r="I426" s="222" t="s">
        <v>470</v>
      </c>
      <c r="M426" s="222" t="s">
        <v>320</v>
      </c>
    </row>
    <row r="427" spans="1:16" ht="17.25" customHeight="1">
      <c r="A427" s="222">
        <v>418174</v>
      </c>
      <c r="B427" s="222" t="s">
        <v>1334</v>
      </c>
      <c r="C427" s="222" t="s">
        <v>74</v>
      </c>
      <c r="D427" s="222" t="s">
        <v>219</v>
      </c>
      <c r="E427" s="222" t="s">
        <v>161</v>
      </c>
      <c r="F427" s="222">
        <v>35440</v>
      </c>
      <c r="G427" s="222" t="s">
        <v>311</v>
      </c>
      <c r="H427" s="222" t="s">
        <v>343</v>
      </c>
      <c r="I427" s="222" t="s">
        <v>470</v>
      </c>
      <c r="M427" s="222" t="s">
        <v>320</v>
      </c>
    </row>
    <row r="428" spans="1:16" ht="17.25" customHeight="1">
      <c r="A428" s="222">
        <v>418182</v>
      </c>
      <c r="B428" s="222" t="s">
        <v>1370</v>
      </c>
      <c r="C428" s="222" t="s">
        <v>733</v>
      </c>
      <c r="D428" s="222" t="s">
        <v>1371</v>
      </c>
      <c r="E428" s="222" t="s">
        <v>160</v>
      </c>
      <c r="F428" s="222">
        <v>35065</v>
      </c>
      <c r="G428" s="222" t="s">
        <v>311</v>
      </c>
      <c r="H428" s="222" t="s">
        <v>344</v>
      </c>
      <c r="I428" s="222" t="s">
        <v>470</v>
      </c>
      <c r="M428" s="222" t="s">
        <v>297</v>
      </c>
    </row>
    <row r="429" spans="1:16" ht="17.25" customHeight="1">
      <c r="A429" s="222">
        <v>418227</v>
      </c>
      <c r="B429" s="222" t="s">
        <v>1617</v>
      </c>
      <c r="C429" s="222" t="s">
        <v>679</v>
      </c>
      <c r="D429" s="222" t="s">
        <v>248</v>
      </c>
      <c r="E429" s="222" t="s">
        <v>161</v>
      </c>
      <c r="F429" s="222">
        <v>33749</v>
      </c>
      <c r="G429" s="222" t="s">
        <v>311</v>
      </c>
      <c r="H429" s="222" t="s">
        <v>343</v>
      </c>
      <c r="I429" s="222" t="s">
        <v>470</v>
      </c>
      <c r="M429" s="222" t="s">
        <v>311</v>
      </c>
    </row>
    <row r="430" spans="1:16" ht="17.25" customHeight="1">
      <c r="A430" s="222">
        <v>418233</v>
      </c>
      <c r="B430" s="222" t="s">
        <v>2917</v>
      </c>
      <c r="C430" s="222" t="s">
        <v>74</v>
      </c>
      <c r="D430" s="222" t="s">
        <v>250</v>
      </c>
      <c r="E430" s="222" t="s">
        <v>161</v>
      </c>
      <c r="F430" s="222">
        <v>32874</v>
      </c>
      <c r="G430" s="222" t="s">
        <v>3465</v>
      </c>
      <c r="H430" s="222" t="s">
        <v>343</v>
      </c>
      <c r="I430" s="222" t="s">
        <v>470</v>
      </c>
      <c r="M430" s="222" t="s">
        <v>311</v>
      </c>
      <c r="N430" s="222">
        <v>228</v>
      </c>
      <c r="O430" s="222">
        <v>43838.433298611111</v>
      </c>
      <c r="P430" s="222">
        <v>13000</v>
      </c>
    </row>
    <row r="431" spans="1:16" ht="17.25" customHeight="1">
      <c r="A431" s="222">
        <v>418236</v>
      </c>
      <c r="B431" s="222" t="s">
        <v>1333</v>
      </c>
      <c r="C431" s="222" t="s">
        <v>506</v>
      </c>
      <c r="D431" s="222" t="s">
        <v>934</v>
      </c>
      <c r="E431" s="222" t="s">
        <v>161</v>
      </c>
      <c r="F431" s="222">
        <v>32874</v>
      </c>
      <c r="G431" s="222" t="s">
        <v>3642</v>
      </c>
      <c r="H431" s="222" t="s">
        <v>343</v>
      </c>
      <c r="I431" s="222" t="s">
        <v>470</v>
      </c>
      <c r="M431" s="222" t="s">
        <v>314</v>
      </c>
    </row>
    <row r="432" spans="1:16" ht="17.25" customHeight="1">
      <c r="A432" s="222">
        <v>418242</v>
      </c>
      <c r="B432" s="222" t="s">
        <v>2616</v>
      </c>
      <c r="C432" s="222" t="s">
        <v>2617</v>
      </c>
      <c r="D432" s="222" t="s">
        <v>1175</v>
      </c>
      <c r="E432" s="222" t="s">
        <v>161</v>
      </c>
      <c r="H432" s="222" t="s">
        <v>343</v>
      </c>
      <c r="I432" s="222" t="s">
        <v>470</v>
      </c>
      <c r="M432" s="222" t="s">
        <v>314</v>
      </c>
    </row>
    <row r="433" spans="1:16" ht="17.25" customHeight="1">
      <c r="A433" s="222">
        <v>418379</v>
      </c>
      <c r="B433" s="222" t="s">
        <v>1332</v>
      </c>
      <c r="C433" s="222" t="s">
        <v>586</v>
      </c>
      <c r="D433" s="222" t="s">
        <v>849</v>
      </c>
      <c r="E433" s="222" t="s">
        <v>160</v>
      </c>
      <c r="F433" s="222">
        <v>35431</v>
      </c>
      <c r="G433" s="222" t="s">
        <v>311</v>
      </c>
      <c r="H433" s="222" t="s">
        <v>343</v>
      </c>
      <c r="I433" s="222" t="s">
        <v>470</v>
      </c>
      <c r="M433" s="222" t="s">
        <v>311</v>
      </c>
    </row>
    <row r="434" spans="1:16" ht="17.25" customHeight="1">
      <c r="A434" s="222">
        <v>418381</v>
      </c>
      <c r="B434" s="222" t="s">
        <v>3400</v>
      </c>
      <c r="C434" s="222" t="s">
        <v>599</v>
      </c>
      <c r="D434" s="222" t="s">
        <v>290</v>
      </c>
      <c r="E434" s="222" t="s">
        <v>160</v>
      </c>
      <c r="F434" s="222" t="s">
        <v>3758</v>
      </c>
      <c r="G434" s="222" t="s">
        <v>3559</v>
      </c>
      <c r="H434" s="222" t="s">
        <v>343</v>
      </c>
      <c r="I434" s="222" t="s">
        <v>361</v>
      </c>
      <c r="M434" s="222" t="s">
        <v>331</v>
      </c>
    </row>
    <row r="435" spans="1:16" ht="17.25" customHeight="1">
      <c r="A435" s="222">
        <v>418384</v>
      </c>
      <c r="B435" s="222" t="s">
        <v>1331</v>
      </c>
      <c r="C435" s="222" t="s">
        <v>622</v>
      </c>
      <c r="D435" s="222" t="s">
        <v>220</v>
      </c>
      <c r="E435" s="222" t="s">
        <v>160</v>
      </c>
      <c r="F435" s="222">
        <v>34488</v>
      </c>
      <c r="G435" s="222" t="s">
        <v>3479</v>
      </c>
      <c r="H435" s="222" t="s">
        <v>344</v>
      </c>
      <c r="I435" s="222" t="s">
        <v>470</v>
      </c>
      <c r="M435" s="222" t="s">
        <v>297</v>
      </c>
    </row>
    <row r="436" spans="1:16" ht="17.25" customHeight="1">
      <c r="A436" s="222">
        <v>418395</v>
      </c>
      <c r="B436" s="222" t="s">
        <v>894</v>
      </c>
      <c r="C436" s="222" t="s">
        <v>660</v>
      </c>
      <c r="D436" s="222" t="s">
        <v>149</v>
      </c>
      <c r="E436" s="222" t="s">
        <v>160</v>
      </c>
      <c r="F436" s="222">
        <v>31980</v>
      </c>
      <c r="G436" s="222" t="s">
        <v>3465</v>
      </c>
      <c r="H436" s="222" t="s">
        <v>343</v>
      </c>
      <c r="I436" s="222" t="s">
        <v>470</v>
      </c>
      <c r="M436" s="222" t="s">
        <v>337</v>
      </c>
      <c r="N436" s="222">
        <v>214</v>
      </c>
      <c r="O436" s="222">
        <v>43838.395162037035</v>
      </c>
      <c r="P436" s="222">
        <v>10000</v>
      </c>
    </row>
    <row r="437" spans="1:16" ht="17.25" customHeight="1">
      <c r="A437" s="222">
        <v>418429</v>
      </c>
      <c r="B437" s="222" t="s">
        <v>1330</v>
      </c>
      <c r="C437" s="222" t="s">
        <v>919</v>
      </c>
      <c r="D437" s="222" t="s">
        <v>546</v>
      </c>
      <c r="E437" s="222" t="s">
        <v>160</v>
      </c>
      <c r="F437" s="222">
        <v>35172</v>
      </c>
      <c r="G437" s="222" t="s">
        <v>311</v>
      </c>
      <c r="H437" s="222" t="s">
        <v>343</v>
      </c>
      <c r="I437" s="222" t="s">
        <v>470</v>
      </c>
      <c r="M437" s="222" t="s">
        <v>311</v>
      </c>
    </row>
    <row r="438" spans="1:16" ht="17.25" customHeight="1">
      <c r="A438" s="222">
        <v>418449</v>
      </c>
      <c r="B438" s="222" t="s">
        <v>2127</v>
      </c>
      <c r="C438" s="222" t="s">
        <v>504</v>
      </c>
      <c r="D438" s="222" t="s">
        <v>234</v>
      </c>
      <c r="E438" s="222" t="s">
        <v>161</v>
      </c>
      <c r="F438" s="222">
        <v>35065</v>
      </c>
      <c r="G438" s="222" t="s">
        <v>824</v>
      </c>
      <c r="H438" s="222" t="s">
        <v>343</v>
      </c>
      <c r="I438" s="222" t="s">
        <v>470</v>
      </c>
      <c r="M438" s="222" t="s">
        <v>314</v>
      </c>
    </row>
    <row r="439" spans="1:16" ht="17.25" customHeight="1">
      <c r="A439" s="222">
        <v>418457</v>
      </c>
      <c r="B439" s="222" t="s">
        <v>3186</v>
      </c>
      <c r="C439" s="222" t="s">
        <v>586</v>
      </c>
      <c r="D439" s="222" t="s">
        <v>261</v>
      </c>
      <c r="E439" s="222" t="s">
        <v>161</v>
      </c>
      <c r="F439" s="222">
        <v>33239</v>
      </c>
      <c r="G439" s="222" t="s">
        <v>311</v>
      </c>
      <c r="H439" s="222" t="s">
        <v>343</v>
      </c>
      <c r="I439" s="222" t="s">
        <v>361</v>
      </c>
      <c r="M439" s="222" t="s">
        <v>311</v>
      </c>
    </row>
    <row r="440" spans="1:16" ht="17.25" customHeight="1">
      <c r="A440" s="222">
        <v>418475</v>
      </c>
      <c r="B440" s="222" t="s">
        <v>2038</v>
      </c>
      <c r="C440" s="222" t="s">
        <v>71</v>
      </c>
      <c r="D440" s="222" t="s">
        <v>1049</v>
      </c>
      <c r="E440" s="222" t="s">
        <v>161</v>
      </c>
      <c r="F440" s="222">
        <v>34351</v>
      </c>
      <c r="G440" s="222" t="s">
        <v>3688</v>
      </c>
      <c r="H440" s="222" t="s">
        <v>343</v>
      </c>
      <c r="I440" s="222" t="s">
        <v>470</v>
      </c>
      <c r="M440" s="222" t="s">
        <v>337</v>
      </c>
    </row>
    <row r="441" spans="1:16" ht="17.25" customHeight="1">
      <c r="A441" s="222">
        <v>418506</v>
      </c>
      <c r="B441" s="222" t="s">
        <v>2342</v>
      </c>
      <c r="C441" s="222" t="s">
        <v>711</v>
      </c>
      <c r="D441" s="222" t="s">
        <v>1130</v>
      </c>
      <c r="E441" s="222" t="s">
        <v>161</v>
      </c>
      <c r="F441" s="222">
        <v>35065</v>
      </c>
      <c r="G441" s="222" t="s">
        <v>311</v>
      </c>
      <c r="H441" s="222" t="s">
        <v>343</v>
      </c>
      <c r="I441" s="222" t="s">
        <v>470</v>
      </c>
      <c r="M441" s="222" t="s">
        <v>311</v>
      </c>
    </row>
    <row r="442" spans="1:16" ht="17.25" customHeight="1">
      <c r="A442" s="222">
        <v>418511</v>
      </c>
      <c r="B442" s="222" t="s">
        <v>2156</v>
      </c>
      <c r="C442" s="222" t="s">
        <v>2157</v>
      </c>
      <c r="D442" s="222" t="s">
        <v>948</v>
      </c>
      <c r="E442" s="222" t="s">
        <v>161</v>
      </c>
      <c r="F442" s="222">
        <v>29428</v>
      </c>
      <c r="G442" s="222" t="s">
        <v>331</v>
      </c>
      <c r="H442" s="222" t="s">
        <v>343</v>
      </c>
      <c r="I442" s="222" t="s">
        <v>470</v>
      </c>
      <c r="M442" s="222" t="s">
        <v>331</v>
      </c>
    </row>
    <row r="443" spans="1:16" ht="17.25" customHeight="1">
      <c r="A443" s="222">
        <v>418604</v>
      </c>
      <c r="B443" s="222" t="s">
        <v>3352</v>
      </c>
      <c r="C443" s="222" t="s">
        <v>593</v>
      </c>
      <c r="D443" s="222" t="s">
        <v>233</v>
      </c>
      <c r="E443" s="222" t="s">
        <v>160</v>
      </c>
      <c r="F443" s="222">
        <v>34335</v>
      </c>
      <c r="G443" s="222" t="s">
        <v>320</v>
      </c>
      <c r="H443" s="222" t="s">
        <v>343</v>
      </c>
      <c r="I443" s="222" t="s">
        <v>361</v>
      </c>
      <c r="M443" s="222" t="s">
        <v>320</v>
      </c>
    </row>
    <row r="444" spans="1:16" ht="17.25" customHeight="1">
      <c r="A444" s="222">
        <v>418652</v>
      </c>
      <c r="B444" s="222" t="s">
        <v>2666</v>
      </c>
      <c r="C444" s="222" t="s">
        <v>835</v>
      </c>
      <c r="D444" s="222" t="s">
        <v>273</v>
      </c>
      <c r="E444" s="222" t="s">
        <v>160</v>
      </c>
      <c r="F444" s="222">
        <v>35065</v>
      </c>
      <c r="G444" s="222" t="s">
        <v>311</v>
      </c>
      <c r="H444" s="222" t="s">
        <v>343</v>
      </c>
      <c r="I444" s="222" t="s">
        <v>470</v>
      </c>
      <c r="M444" s="222" t="s">
        <v>324</v>
      </c>
      <c r="N444" s="222">
        <v>1264</v>
      </c>
      <c r="O444" s="222">
        <v>43866.433935185189</v>
      </c>
      <c r="P444" s="222">
        <v>11500</v>
      </c>
    </row>
    <row r="445" spans="1:16" ht="17.25" customHeight="1">
      <c r="A445" s="222">
        <v>418675</v>
      </c>
      <c r="B445" s="222" t="s">
        <v>2764</v>
      </c>
      <c r="C445" s="222" t="s">
        <v>106</v>
      </c>
      <c r="D445" s="222" t="s">
        <v>818</v>
      </c>
      <c r="E445" s="222" t="s">
        <v>160</v>
      </c>
      <c r="F445" s="222">
        <v>35206</v>
      </c>
      <c r="G445" s="222" t="s">
        <v>311</v>
      </c>
      <c r="H445" s="222" t="s">
        <v>343</v>
      </c>
      <c r="I445" s="222" t="s">
        <v>470</v>
      </c>
      <c r="M445" s="222" t="s">
        <v>311</v>
      </c>
    </row>
    <row r="446" spans="1:16" ht="17.25" customHeight="1">
      <c r="A446" s="222">
        <v>418702</v>
      </c>
      <c r="B446" s="222" t="s">
        <v>1949</v>
      </c>
      <c r="C446" s="222" t="s">
        <v>1950</v>
      </c>
      <c r="D446" s="222" t="s">
        <v>689</v>
      </c>
      <c r="E446" s="222" t="s">
        <v>160</v>
      </c>
      <c r="F446" s="222">
        <v>34700</v>
      </c>
      <c r="G446" s="222" t="s">
        <v>311</v>
      </c>
      <c r="H446" s="222" t="s">
        <v>343</v>
      </c>
      <c r="I446" s="222" t="s">
        <v>470</v>
      </c>
      <c r="M446" s="222" t="s">
        <v>311</v>
      </c>
    </row>
    <row r="447" spans="1:16" ht="17.25" customHeight="1">
      <c r="A447" s="222">
        <v>418737</v>
      </c>
      <c r="B447" s="222" t="s">
        <v>2812</v>
      </c>
      <c r="C447" s="222" t="s">
        <v>593</v>
      </c>
      <c r="D447" s="222" t="s">
        <v>244</v>
      </c>
      <c r="E447" s="222" t="s">
        <v>160</v>
      </c>
      <c r="F447" s="222">
        <v>34706</v>
      </c>
      <c r="G447" s="222" t="s">
        <v>311</v>
      </c>
      <c r="H447" s="222" t="s">
        <v>344</v>
      </c>
      <c r="I447" s="222" t="s">
        <v>470</v>
      </c>
      <c r="M447" s="222" t="s">
        <v>297</v>
      </c>
    </row>
    <row r="448" spans="1:16" ht="17.25" customHeight="1">
      <c r="A448" s="222">
        <v>418772</v>
      </c>
      <c r="B448" s="222" t="s">
        <v>1723</v>
      </c>
      <c r="C448" s="222" t="s">
        <v>758</v>
      </c>
      <c r="D448" s="222" t="s">
        <v>811</v>
      </c>
      <c r="E448" s="222" t="s">
        <v>160</v>
      </c>
      <c r="F448" s="222">
        <v>33239</v>
      </c>
      <c r="G448" s="222" t="s">
        <v>311</v>
      </c>
      <c r="H448" s="222" t="s">
        <v>343</v>
      </c>
      <c r="I448" s="222" t="s">
        <v>470</v>
      </c>
      <c r="M448" s="222" t="s">
        <v>311</v>
      </c>
    </row>
    <row r="449" spans="1:16" ht="17.25" customHeight="1">
      <c r="A449" s="222">
        <v>418788</v>
      </c>
      <c r="B449" s="222" t="s">
        <v>2707</v>
      </c>
      <c r="C449" s="222" t="s">
        <v>75</v>
      </c>
      <c r="D449" s="222" t="s">
        <v>142</v>
      </c>
      <c r="E449" s="222" t="s">
        <v>160</v>
      </c>
      <c r="F449" s="222">
        <v>34700</v>
      </c>
      <c r="G449" s="222" t="s">
        <v>311</v>
      </c>
      <c r="H449" s="222" t="s">
        <v>343</v>
      </c>
      <c r="I449" s="222" t="s">
        <v>470</v>
      </c>
      <c r="M449" s="222" t="s">
        <v>311</v>
      </c>
      <c r="N449" s="222">
        <v>590</v>
      </c>
      <c r="O449" s="222">
        <v>43844.515011574076</v>
      </c>
      <c r="P449" s="222">
        <v>15000</v>
      </c>
    </row>
    <row r="450" spans="1:16" ht="17.25" customHeight="1">
      <c r="A450" s="222">
        <v>418800</v>
      </c>
      <c r="B450" s="222" t="s">
        <v>2126</v>
      </c>
      <c r="C450" s="222" t="s">
        <v>118</v>
      </c>
      <c r="D450" s="222" t="s">
        <v>268</v>
      </c>
      <c r="E450" s="222" t="s">
        <v>160</v>
      </c>
      <c r="F450" s="222">
        <v>35269</v>
      </c>
      <c r="G450" s="222" t="s">
        <v>311</v>
      </c>
      <c r="H450" s="222" t="s">
        <v>343</v>
      </c>
      <c r="I450" s="222" t="s">
        <v>470</v>
      </c>
      <c r="M450" s="222" t="s">
        <v>311</v>
      </c>
    </row>
    <row r="451" spans="1:16" ht="17.25" customHeight="1">
      <c r="A451" s="222">
        <v>418978</v>
      </c>
      <c r="B451" s="222" t="s">
        <v>1878</v>
      </c>
      <c r="C451" s="222" t="s">
        <v>73</v>
      </c>
      <c r="D451" s="222" t="s">
        <v>246</v>
      </c>
      <c r="E451" s="222" t="s">
        <v>161</v>
      </c>
      <c r="F451" s="222">
        <v>35085</v>
      </c>
      <c r="G451" s="222" t="s">
        <v>311</v>
      </c>
      <c r="H451" s="222" t="s">
        <v>343</v>
      </c>
      <c r="I451" s="222" t="s">
        <v>470</v>
      </c>
      <c r="M451" s="222" t="s">
        <v>311</v>
      </c>
    </row>
    <row r="452" spans="1:16" ht="17.25" customHeight="1">
      <c r="A452" s="222">
        <v>418985</v>
      </c>
      <c r="B452" s="222" t="s">
        <v>2309</v>
      </c>
      <c r="C452" s="222" t="s">
        <v>126</v>
      </c>
      <c r="D452" s="222" t="s">
        <v>933</v>
      </c>
      <c r="E452" s="222" t="s">
        <v>161</v>
      </c>
      <c r="F452" s="222">
        <v>29743</v>
      </c>
      <c r="G452" s="222" t="s">
        <v>311</v>
      </c>
      <c r="H452" s="222" t="s">
        <v>343</v>
      </c>
      <c r="I452" s="222" t="s">
        <v>470</v>
      </c>
      <c r="M452" s="222" t="s">
        <v>311</v>
      </c>
    </row>
    <row r="453" spans="1:16" ht="17.25" customHeight="1">
      <c r="A453" s="222">
        <v>419008</v>
      </c>
      <c r="B453" s="222" t="s">
        <v>1513</v>
      </c>
      <c r="C453" s="222" t="s">
        <v>71</v>
      </c>
      <c r="D453" s="222" t="s">
        <v>254</v>
      </c>
      <c r="E453" s="222" t="s">
        <v>161</v>
      </c>
      <c r="F453" s="222">
        <v>34700</v>
      </c>
      <c r="G453" s="222" t="s">
        <v>320</v>
      </c>
      <c r="H453" s="222" t="s">
        <v>343</v>
      </c>
      <c r="I453" s="222" t="s">
        <v>470</v>
      </c>
      <c r="M453" s="222" t="s">
        <v>311</v>
      </c>
    </row>
    <row r="454" spans="1:16" ht="17.25" customHeight="1">
      <c r="A454" s="222">
        <v>419030</v>
      </c>
      <c r="B454" s="222" t="s">
        <v>2409</v>
      </c>
      <c r="C454" s="222" t="s">
        <v>687</v>
      </c>
      <c r="D454" s="222" t="s">
        <v>254</v>
      </c>
      <c r="E454" s="222" t="s">
        <v>161</v>
      </c>
      <c r="F454" s="222">
        <v>33025</v>
      </c>
      <c r="G454" s="222" t="s">
        <v>311</v>
      </c>
      <c r="H454" s="222" t="s">
        <v>343</v>
      </c>
      <c r="I454" s="222" t="s">
        <v>470</v>
      </c>
      <c r="M454" s="222" t="s">
        <v>311</v>
      </c>
    </row>
    <row r="455" spans="1:16" ht="17.25" customHeight="1">
      <c r="A455" s="222">
        <v>419089</v>
      </c>
      <c r="B455" s="222" t="s">
        <v>1329</v>
      </c>
      <c r="C455" s="222" t="s">
        <v>810</v>
      </c>
      <c r="D455" s="222" t="s">
        <v>832</v>
      </c>
      <c r="E455" s="222" t="s">
        <v>161</v>
      </c>
      <c r="F455" s="222">
        <v>35065</v>
      </c>
      <c r="G455" s="222" t="s">
        <v>311</v>
      </c>
      <c r="H455" s="222" t="s">
        <v>343</v>
      </c>
      <c r="I455" s="222" t="s">
        <v>470</v>
      </c>
      <c r="M455" s="222" t="s">
        <v>311</v>
      </c>
    </row>
    <row r="456" spans="1:16" ht="17.25" customHeight="1">
      <c r="A456" s="222">
        <v>419103</v>
      </c>
      <c r="B456" s="222" t="s">
        <v>1877</v>
      </c>
      <c r="C456" s="222" t="s">
        <v>101</v>
      </c>
      <c r="D456" s="222" t="s">
        <v>216</v>
      </c>
      <c r="E456" s="222" t="s">
        <v>160</v>
      </c>
      <c r="F456" s="222">
        <v>34189</v>
      </c>
      <c r="G456" s="222" t="s">
        <v>3548</v>
      </c>
      <c r="H456" s="222" t="s">
        <v>343</v>
      </c>
      <c r="I456" s="222" t="s">
        <v>470</v>
      </c>
      <c r="M456" s="222" t="s">
        <v>331</v>
      </c>
    </row>
    <row r="457" spans="1:16" ht="17.25" customHeight="1">
      <c r="A457" s="222">
        <v>419124</v>
      </c>
      <c r="B457" s="222" t="s">
        <v>2308</v>
      </c>
      <c r="C457" s="222" t="s">
        <v>506</v>
      </c>
      <c r="D457" s="222" t="s">
        <v>225</v>
      </c>
      <c r="E457" s="222" t="s">
        <v>161</v>
      </c>
      <c r="H457" s="222" t="s">
        <v>343</v>
      </c>
      <c r="I457" s="222" t="s">
        <v>470</v>
      </c>
      <c r="M457" s="222" t="s">
        <v>320</v>
      </c>
    </row>
    <row r="458" spans="1:16" ht="17.25" customHeight="1">
      <c r="A458" s="222">
        <v>419133</v>
      </c>
      <c r="B458" s="222" t="s">
        <v>2664</v>
      </c>
      <c r="C458" s="222" t="s">
        <v>923</v>
      </c>
      <c r="D458" s="222" t="s">
        <v>218</v>
      </c>
      <c r="E458" s="222" t="s">
        <v>161</v>
      </c>
      <c r="F458" s="222">
        <v>35210</v>
      </c>
      <c r="G458" s="222" t="s">
        <v>3604</v>
      </c>
      <c r="H458" s="222" t="s">
        <v>343</v>
      </c>
      <c r="I458" s="222" t="s">
        <v>470</v>
      </c>
      <c r="M458" s="222" t="s">
        <v>320</v>
      </c>
      <c r="N458" s="222">
        <v>483</v>
      </c>
      <c r="O458" s="222">
        <v>43843.512592592589</v>
      </c>
      <c r="P458" s="222">
        <v>21500</v>
      </c>
    </row>
    <row r="459" spans="1:16" ht="17.25" customHeight="1">
      <c r="A459" s="222">
        <v>419177</v>
      </c>
      <c r="B459" s="222" t="s">
        <v>1511</v>
      </c>
      <c r="C459" s="222" t="s">
        <v>559</v>
      </c>
      <c r="D459" s="222" t="s">
        <v>1512</v>
      </c>
      <c r="E459" s="222" t="s">
        <v>160</v>
      </c>
      <c r="F459" s="222">
        <v>34700</v>
      </c>
      <c r="H459" s="222" t="s">
        <v>343</v>
      </c>
      <c r="I459" s="222" t="s">
        <v>470</v>
      </c>
      <c r="M459" s="222" t="s">
        <v>337</v>
      </c>
    </row>
    <row r="460" spans="1:16" ht="17.25" customHeight="1">
      <c r="A460" s="222">
        <v>419179</v>
      </c>
      <c r="B460" s="222" t="s">
        <v>1328</v>
      </c>
      <c r="C460" s="222" t="s">
        <v>73</v>
      </c>
      <c r="D460" s="222" t="s">
        <v>1046</v>
      </c>
      <c r="E460" s="222" t="s">
        <v>160</v>
      </c>
      <c r="F460" s="222">
        <v>35629</v>
      </c>
      <c r="G460" s="222" t="s">
        <v>311</v>
      </c>
      <c r="H460" s="222" t="s">
        <v>344</v>
      </c>
      <c r="I460" s="222" t="s">
        <v>470</v>
      </c>
      <c r="M460" s="222" t="s">
        <v>297</v>
      </c>
    </row>
    <row r="461" spans="1:16" ht="17.25" customHeight="1">
      <c r="A461" s="222">
        <v>419183</v>
      </c>
      <c r="B461" s="222" t="s">
        <v>2696</v>
      </c>
      <c r="C461" s="222" t="s">
        <v>1545</v>
      </c>
      <c r="D461" s="222" t="s">
        <v>1197</v>
      </c>
      <c r="E461" s="222" t="s">
        <v>160</v>
      </c>
      <c r="F461" s="222">
        <v>34335</v>
      </c>
      <c r="G461" s="222" t="s">
        <v>311</v>
      </c>
      <c r="H461" s="222" t="s">
        <v>343</v>
      </c>
      <c r="I461" s="222" t="s">
        <v>470</v>
      </c>
      <c r="M461" s="222" t="s">
        <v>311</v>
      </c>
    </row>
    <row r="462" spans="1:16" ht="17.25" customHeight="1">
      <c r="A462" s="222">
        <v>419189</v>
      </c>
      <c r="B462" s="222" t="s">
        <v>1327</v>
      </c>
      <c r="C462" s="222" t="s">
        <v>103</v>
      </c>
      <c r="D462" s="222" t="s">
        <v>257</v>
      </c>
      <c r="E462" s="222" t="s">
        <v>160</v>
      </c>
      <c r="F462" s="222">
        <v>35524</v>
      </c>
      <c r="G462" s="222" t="s">
        <v>322</v>
      </c>
      <c r="H462" s="222" t="s">
        <v>343</v>
      </c>
      <c r="I462" s="222" t="s">
        <v>470</v>
      </c>
      <c r="M462" s="222" t="s">
        <v>337</v>
      </c>
    </row>
    <row r="463" spans="1:16" ht="17.25" customHeight="1">
      <c r="A463" s="222">
        <v>419201</v>
      </c>
      <c r="B463" s="222" t="s">
        <v>1078</v>
      </c>
      <c r="C463" s="222" t="s">
        <v>95</v>
      </c>
      <c r="D463" s="222" t="s">
        <v>242</v>
      </c>
      <c r="E463" s="222" t="s">
        <v>160</v>
      </c>
      <c r="F463" s="222" t="s">
        <v>3554</v>
      </c>
      <c r="G463" s="222" t="s">
        <v>3498</v>
      </c>
      <c r="H463" s="222" t="s">
        <v>343</v>
      </c>
      <c r="I463" s="222" t="s">
        <v>470</v>
      </c>
      <c r="M463" s="222" t="s">
        <v>320</v>
      </c>
    </row>
    <row r="464" spans="1:16" ht="17.25" customHeight="1">
      <c r="A464" s="222">
        <v>419208</v>
      </c>
      <c r="B464" s="222" t="s">
        <v>2178</v>
      </c>
      <c r="C464" s="222" t="s">
        <v>71</v>
      </c>
      <c r="D464" s="222" t="s">
        <v>1002</v>
      </c>
      <c r="E464" s="222" t="s">
        <v>161</v>
      </c>
      <c r="F464" s="222">
        <v>32559</v>
      </c>
      <c r="G464" s="222" t="s">
        <v>3493</v>
      </c>
      <c r="H464" s="222" t="s">
        <v>343</v>
      </c>
      <c r="I464" s="222" t="s">
        <v>470</v>
      </c>
      <c r="M464" s="222" t="s">
        <v>320</v>
      </c>
    </row>
    <row r="465" spans="1:16" ht="17.25" customHeight="1">
      <c r="A465" s="222">
        <v>419230</v>
      </c>
      <c r="B465" s="222" t="s">
        <v>3030</v>
      </c>
      <c r="C465" s="222" t="s">
        <v>74</v>
      </c>
      <c r="D465" s="222" t="s">
        <v>247</v>
      </c>
      <c r="E465" s="222" t="s">
        <v>161</v>
      </c>
      <c r="F465" s="222">
        <v>34339</v>
      </c>
      <c r="G465" s="222" t="s">
        <v>311</v>
      </c>
      <c r="H465" s="222" t="s">
        <v>343</v>
      </c>
      <c r="I465" s="222" t="s">
        <v>470</v>
      </c>
      <c r="M465" s="222" t="s">
        <v>311</v>
      </c>
      <c r="N465" s="222">
        <v>1146</v>
      </c>
      <c r="O465" s="222">
        <v>43860.421157407407</v>
      </c>
      <c r="P465" s="222">
        <v>28000</v>
      </c>
    </row>
    <row r="466" spans="1:16" ht="17.25" customHeight="1">
      <c r="A466" s="222">
        <v>419237</v>
      </c>
      <c r="B466" s="222" t="s">
        <v>1326</v>
      </c>
      <c r="C466" s="222" t="s">
        <v>124</v>
      </c>
      <c r="D466" s="222" t="s">
        <v>786</v>
      </c>
      <c r="E466" s="222" t="s">
        <v>161</v>
      </c>
      <c r="F466" s="222">
        <v>35560</v>
      </c>
      <c r="G466" s="222" t="s">
        <v>331</v>
      </c>
      <c r="H466" s="222" t="s">
        <v>343</v>
      </c>
      <c r="I466" s="222" t="s">
        <v>470</v>
      </c>
      <c r="M466" s="222" t="s">
        <v>331</v>
      </c>
    </row>
    <row r="467" spans="1:16" ht="17.25" customHeight="1">
      <c r="A467" s="222">
        <v>419250</v>
      </c>
      <c r="B467" s="222" t="s">
        <v>2307</v>
      </c>
      <c r="C467" s="222" t="s">
        <v>77</v>
      </c>
      <c r="D467" s="222" t="s">
        <v>1039</v>
      </c>
      <c r="E467" s="222" t="s">
        <v>161</v>
      </c>
      <c r="F467" s="222">
        <v>35431</v>
      </c>
      <c r="G467" s="222" t="s">
        <v>311</v>
      </c>
      <c r="H467" s="222" t="s">
        <v>343</v>
      </c>
      <c r="I467" s="222" t="s">
        <v>470</v>
      </c>
      <c r="M467" s="222" t="s">
        <v>311</v>
      </c>
    </row>
    <row r="468" spans="1:16" ht="17.25" customHeight="1">
      <c r="A468" s="222">
        <v>419265</v>
      </c>
      <c r="B468" s="222" t="s">
        <v>610</v>
      </c>
      <c r="C468" s="222" t="s">
        <v>77</v>
      </c>
      <c r="D468" s="222" t="s">
        <v>222</v>
      </c>
      <c r="E468" s="222" t="s">
        <v>161</v>
      </c>
      <c r="F468" s="222">
        <v>35808</v>
      </c>
      <c r="G468" s="222" t="s">
        <v>311</v>
      </c>
      <c r="H468" s="222" t="s">
        <v>343</v>
      </c>
      <c r="I468" s="222" t="s">
        <v>470</v>
      </c>
      <c r="M468" s="222" t="s">
        <v>311</v>
      </c>
    </row>
    <row r="469" spans="1:16" ht="17.25" customHeight="1">
      <c r="A469" s="222">
        <v>419266</v>
      </c>
      <c r="B469" s="222" t="s">
        <v>620</v>
      </c>
      <c r="C469" s="222" t="s">
        <v>621</v>
      </c>
      <c r="D469" s="222" t="s">
        <v>102</v>
      </c>
      <c r="E469" s="222" t="s">
        <v>161</v>
      </c>
      <c r="F469" s="222">
        <v>35796</v>
      </c>
      <c r="G469" s="222" t="s">
        <v>312</v>
      </c>
      <c r="H469" s="222" t="s">
        <v>343</v>
      </c>
      <c r="I469" s="222" t="s">
        <v>470</v>
      </c>
      <c r="M469" s="222" t="s">
        <v>312</v>
      </c>
    </row>
    <row r="470" spans="1:16" ht="17.25" customHeight="1">
      <c r="A470" s="222">
        <v>419276</v>
      </c>
      <c r="B470" s="222" t="s">
        <v>1431</v>
      </c>
      <c r="C470" s="222" t="s">
        <v>109</v>
      </c>
      <c r="D470" s="222" t="s">
        <v>1073</v>
      </c>
      <c r="E470" s="222" t="s">
        <v>161</v>
      </c>
      <c r="F470" s="222">
        <v>33013</v>
      </c>
      <c r="G470" s="222" t="s">
        <v>311</v>
      </c>
      <c r="H470" s="222" t="s">
        <v>343</v>
      </c>
      <c r="I470" s="222" t="s">
        <v>470</v>
      </c>
      <c r="M470" s="222" t="s">
        <v>311</v>
      </c>
    </row>
    <row r="471" spans="1:16" ht="17.25" customHeight="1">
      <c r="A471" s="222">
        <v>419288</v>
      </c>
      <c r="B471" s="222" t="s">
        <v>1616</v>
      </c>
      <c r="C471" s="222" t="s">
        <v>114</v>
      </c>
      <c r="D471" s="222" t="s">
        <v>102</v>
      </c>
      <c r="E471" s="222" t="s">
        <v>161</v>
      </c>
      <c r="F471" s="222" t="s">
        <v>3664</v>
      </c>
      <c r="G471" s="222" t="s">
        <v>3465</v>
      </c>
      <c r="H471" s="222" t="s">
        <v>343</v>
      </c>
      <c r="I471" s="222" t="s">
        <v>470</v>
      </c>
      <c r="M471" s="222" t="s">
        <v>311</v>
      </c>
    </row>
    <row r="472" spans="1:16" ht="17.25" customHeight="1">
      <c r="A472" s="222">
        <v>419296</v>
      </c>
      <c r="B472" s="222" t="s">
        <v>1649</v>
      </c>
      <c r="C472" s="222" t="s">
        <v>1650</v>
      </c>
      <c r="D472" s="222" t="s">
        <v>527</v>
      </c>
      <c r="E472" s="222" t="s">
        <v>161</v>
      </c>
      <c r="F472" s="222">
        <v>33992</v>
      </c>
      <c r="G472" s="222" t="s">
        <v>311</v>
      </c>
      <c r="H472" s="222" t="s">
        <v>343</v>
      </c>
      <c r="I472" s="222" t="s">
        <v>470</v>
      </c>
      <c r="M472" s="222" t="s">
        <v>311</v>
      </c>
    </row>
    <row r="473" spans="1:16" ht="17.25" customHeight="1">
      <c r="A473" s="222">
        <v>419304</v>
      </c>
      <c r="B473" s="222" t="s">
        <v>1325</v>
      </c>
      <c r="C473" s="222" t="s">
        <v>82</v>
      </c>
      <c r="D473" s="222" t="s">
        <v>246</v>
      </c>
      <c r="E473" s="222" t="s">
        <v>161</v>
      </c>
      <c r="F473" s="222">
        <v>34773</v>
      </c>
      <c r="G473" s="222" t="s">
        <v>311</v>
      </c>
      <c r="H473" s="222" t="s">
        <v>343</v>
      </c>
      <c r="I473" s="222" t="s">
        <v>470</v>
      </c>
      <c r="M473" s="222" t="s">
        <v>311</v>
      </c>
    </row>
    <row r="474" spans="1:16" ht="17.25" customHeight="1">
      <c r="A474" s="222">
        <v>419329</v>
      </c>
      <c r="B474" s="222" t="s">
        <v>2419</v>
      </c>
      <c r="C474" s="222" t="s">
        <v>502</v>
      </c>
      <c r="D474" s="222" t="s">
        <v>274</v>
      </c>
      <c r="E474" s="222" t="s">
        <v>161</v>
      </c>
      <c r="F474" s="222">
        <v>34335</v>
      </c>
      <c r="G474" s="222" t="s">
        <v>331</v>
      </c>
      <c r="H474" s="222" t="s">
        <v>343</v>
      </c>
      <c r="I474" s="222" t="s">
        <v>470</v>
      </c>
      <c r="M474" s="222" t="s">
        <v>331</v>
      </c>
    </row>
    <row r="475" spans="1:16" ht="17.25" customHeight="1">
      <c r="A475" s="222">
        <v>419334</v>
      </c>
      <c r="B475" s="222" t="s">
        <v>2932</v>
      </c>
      <c r="C475" s="222" t="s">
        <v>73</v>
      </c>
      <c r="D475" s="222" t="s">
        <v>218</v>
      </c>
      <c r="E475" s="222" t="s">
        <v>161</v>
      </c>
      <c r="F475" s="222">
        <v>34335</v>
      </c>
      <c r="G475" s="222" t="s">
        <v>311</v>
      </c>
      <c r="H475" s="222" t="s">
        <v>343</v>
      </c>
      <c r="I475" s="222" t="s">
        <v>470</v>
      </c>
      <c r="M475" s="222" t="s">
        <v>311</v>
      </c>
    </row>
    <row r="476" spans="1:16" ht="17.25" customHeight="1">
      <c r="A476" s="222">
        <v>419338</v>
      </c>
      <c r="B476" s="222" t="s">
        <v>1789</v>
      </c>
      <c r="C476" s="222" t="s">
        <v>73</v>
      </c>
      <c r="D476" s="222" t="s">
        <v>272</v>
      </c>
      <c r="E476" s="222" t="s">
        <v>161</v>
      </c>
      <c r="F476" s="222">
        <v>35136</v>
      </c>
      <c r="G476" s="222" t="s">
        <v>311</v>
      </c>
      <c r="H476" s="222" t="s">
        <v>343</v>
      </c>
      <c r="I476" s="222" t="s">
        <v>470</v>
      </c>
      <c r="M476" s="222" t="s">
        <v>311</v>
      </c>
    </row>
    <row r="477" spans="1:16" ht="17.25" customHeight="1">
      <c r="A477" s="222">
        <v>419346</v>
      </c>
      <c r="B477" s="222" t="s">
        <v>1876</v>
      </c>
      <c r="C477" s="222" t="s">
        <v>513</v>
      </c>
      <c r="D477" s="222" t="s">
        <v>1174</v>
      </c>
      <c r="E477" s="222" t="s">
        <v>161</v>
      </c>
      <c r="F477" s="222">
        <v>34875</v>
      </c>
      <c r="G477" s="222" t="s">
        <v>311</v>
      </c>
      <c r="H477" s="222" t="s">
        <v>343</v>
      </c>
      <c r="I477" s="222" t="s">
        <v>470</v>
      </c>
      <c r="M477" s="222" t="s">
        <v>311</v>
      </c>
    </row>
    <row r="478" spans="1:16" ht="17.25" customHeight="1">
      <c r="A478" s="222">
        <v>419352</v>
      </c>
      <c r="B478" s="222" t="s">
        <v>1323</v>
      </c>
      <c r="C478" s="222" t="s">
        <v>1324</v>
      </c>
      <c r="D478" s="222" t="s">
        <v>638</v>
      </c>
      <c r="E478" s="222" t="s">
        <v>161</v>
      </c>
      <c r="H478" s="222" t="s">
        <v>343</v>
      </c>
      <c r="I478" s="222" t="s">
        <v>470</v>
      </c>
      <c r="M478" s="222" t="s">
        <v>311</v>
      </c>
    </row>
    <row r="479" spans="1:16" ht="17.25" customHeight="1">
      <c r="A479" s="222">
        <v>419377</v>
      </c>
      <c r="B479" s="222" t="s">
        <v>1875</v>
      </c>
      <c r="C479" s="222" t="s">
        <v>790</v>
      </c>
      <c r="D479" s="222" t="s">
        <v>808</v>
      </c>
      <c r="E479" s="222" t="s">
        <v>160</v>
      </c>
      <c r="F479" s="222">
        <v>35796</v>
      </c>
      <c r="G479" s="222" t="s">
        <v>311</v>
      </c>
      <c r="H479" s="222" t="s">
        <v>343</v>
      </c>
      <c r="I479" s="222" t="s">
        <v>470</v>
      </c>
      <c r="M479" s="222" t="s">
        <v>311</v>
      </c>
    </row>
    <row r="480" spans="1:16" ht="17.25" customHeight="1">
      <c r="A480" s="222">
        <v>419389</v>
      </c>
      <c r="B480" s="222" t="s">
        <v>2737</v>
      </c>
      <c r="C480" s="222" t="s">
        <v>91</v>
      </c>
      <c r="D480" s="222" t="s">
        <v>215</v>
      </c>
      <c r="E480" s="222" t="s">
        <v>160</v>
      </c>
      <c r="F480" s="222">
        <v>35065</v>
      </c>
      <c r="G480" s="222" t="s">
        <v>311</v>
      </c>
      <c r="H480" s="222" t="s">
        <v>343</v>
      </c>
      <c r="I480" s="222" t="s">
        <v>470</v>
      </c>
      <c r="M480" s="222" t="s">
        <v>320</v>
      </c>
    </row>
    <row r="481" spans="1:13" ht="17.25" customHeight="1">
      <c r="A481" s="222">
        <v>419394</v>
      </c>
      <c r="B481" s="222" t="s">
        <v>1788</v>
      </c>
      <c r="C481" s="222" t="s">
        <v>75</v>
      </c>
      <c r="D481" s="222" t="s">
        <v>1709</v>
      </c>
      <c r="E481" s="222" t="s">
        <v>160</v>
      </c>
      <c r="F481" s="222">
        <v>34880</v>
      </c>
      <c r="G481" s="222" t="s">
        <v>311</v>
      </c>
      <c r="H481" s="222" t="s">
        <v>343</v>
      </c>
      <c r="I481" s="222" t="s">
        <v>470</v>
      </c>
      <c r="M481" s="222" t="s">
        <v>311</v>
      </c>
    </row>
    <row r="482" spans="1:13" ht="17.25" customHeight="1">
      <c r="A482" s="222">
        <v>419401</v>
      </c>
      <c r="B482" s="222" t="s">
        <v>2615</v>
      </c>
      <c r="C482" s="222" t="s">
        <v>679</v>
      </c>
      <c r="D482" s="222" t="s">
        <v>1102</v>
      </c>
      <c r="E482" s="222" t="s">
        <v>161</v>
      </c>
      <c r="F482" s="222">
        <v>34700</v>
      </c>
      <c r="G482" s="222" t="s">
        <v>311</v>
      </c>
      <c r="H482" s="222" t="s">
        <v>343</v>
      </c>
      <c r="I482" s="222" t="s">
        <v>470</v>
      </c>
      <c r="M482" s="222" t="s">
        <v>311</v>
      </c>
    </row>
    <row r="483" spans="1:13" ht="17.25" customHeight="1">
      <c r="A483" s="222">
        <v>419432</v>
      </c>
      <c r="B483" s="222" t="s">
        <v>3251</v>
      </c>
      <c r="C483" s="222" t="s">
        <v>73</v>
      </c>
      <c r="D483" s="222" t="s">
        <v>216</v>
      </c>
      <c r="E483" s="222" t="s">
        <v>160</v>
      </c>
      <c r="F483" s="222">
        <v>35380</v>
      </c>
      <c r="G483" s="222" t="s">
        <v>311</v>
      </c>
      <c r="H483" s="222" t="s">
        <v>343</v>
      </c>
      <c r="I483" s="222" t="s">
        <v>361</v>
      </c>
      <c r="M483" s="222" t="s">
        <v>311</v>
      </c>
    </row>
    <row r="484" spans="1:13" ht="17.25" customHeight="1">
      <c r="A484" s="222">
        <v>419443</v>
      </c>
      <c r="B484" s="222" t="s">
        <v>2287</v>
      </c>
      <c r="C484" s="222" t="s">
        <v>969</v>
      </c>
      <c r="D484" s="222" t="s">
        <v>777</v>
      </c>
      <c r="E484" s="222" t="s">
        <v>161</v>
      </c>
      <c r="F484" s="222">
        <v>35074</v>
      </c>
      <c r="G484" s="222" t="s">
        <v>328</v>
      </c>
      <c r="H484" s="222" t="s">
        <v>343</v>
      </c>
      <c r="I484" s="222" t="s">
        <v>470</v>
      </c>
      <c r="M484" s="222" t="s">
        <v>311</v>
      </c>
    </row>
    <row r="485" spans="1:13" ht="17.25" customHeight="1">
      <c r="A485" s="222">
        <v>419455</v>
      </c>
      <c r="B485" s="222" t="s">
        <v>1322</v>
      </c>
      <c r="C485" s="222" t="s">
        <v>669</v>
      </c>
      <c r="D485" s="222" t="s">
        <v>1051</v>
      </c>
      <c r="E485" s="222" t="s">
        <v>160</v>
      </c>
      <c r="F485" s="222">
        <v>35714</v>
      </c>
      <c r="G485" s="222" t="s">
        <v>331</v>
      </c>
      <c r="H485" s="222" t="s">
        <v>343</v>
      </c>
      <c r="I485" s="222" t="s">
        <v>470</v>
      </c>
      <c r="M485" s="222" t="s">
        <v>331</v>
      </c>
    </row>
    <row r="486" spans="1:13" ht="17.25" customHeight="1">
      <c r="A486" s="222">
        <v>419459</v>
      </c>
      <c r="B486" s="222" t="s">
        <v>3068</v>
      </c>
      <c r="C486" s="222" t="s">
        <v>75</v>
      </c>
      <c r="D486" s="222" t="s">
        <v>221</v>
      </c>
      <c r="E486" s="222" t="s">
        <v>160</v>
      </c>
      <c r="F486" s="222">
        <v>33184</v>
      </c>
      <c r="G486" s="222" t="s">
        <v>311</v>
      </c>
      <c r="H486" s="222" t="s">
        <v>343</v>
      </c>
      <c r="I486" s="222" t="s">
        <v>470</v>
      </c>
      <c r="M486" s="222" t="s">
        <v>311</v>
      </c>
    </row>
    <row r="487" spans="1:13" ht="17.25" customHeight="1">
      <c r="A487" s="222">
        <v>419465</v>
      </c>
      <c r="B487" s="222" t="s">
        <v>2384</v>
      </c>
      <c r="C487" s="222" t="s">
        <v>108</v>
      </c>
      <c r="D487" s="222" t="s">
        <v>218</v>
      </c>
      <c r="E487" s="222" t="s">
        <v>160</v>
      </c>
      <c r="F487" s="222">
        <v>35460</v>
      </c>
      <c r="G487" s="222" t="s">
        <v>3715</v>
      </c>
      <c r="H487" s="222" t="s">
        <v>343</v>
      </c>
      <c r="I487" s="222" t="s">
        <v>470</v>
      </c>
      <c r="M487" s="222" t="s">
        <v>320</v>
      </c>
    </row>
    <row r="488" spans="1:13" ht="17.25" customHeight="1">
      <c r="A488" s="222">
        <v>419469</v>
      </c>
      <c r="B488" s="222" t="s">
        <v>3129</v>
      </c>
      <c r="C488" s="222" t="s">
        <v>75</v>
      </c>
      <c r="D488" s="222" t="s">
        <v>537</v>
      </c>
      <c r="E488" s="222" t="s">
        <v>160</v>
      </c>
      <c r="F488" s="222">
        <v>34700</v>
      </c>
      <c r="G488" s="222" t="s">
        <v>3737</v>
      </c>
      <c r="H488" s="222" t="s">
        <v>343</v>
      </c>
      <c r="I488" s="222" t="s">
        <v>361</v>
      </c>
      <c r="M488" s="222" t="s">
        <v>337</v>
      </c>
    </row>
    <row r="489" spans="1:13" ht="17.25" customHeight="1">
      <c r="A489" s="222">
        <v>419478</v>
      </c>
      <c r="B489" s="222" t="s">
        <v>1787</v>
      </c>
      <c r="C489" s="222" t="s">
        <v>1138</v>
      </c>
      <c r="D489" s="222" t="s">
        <v>225</v>
      </c>
      <c r="E489" s="222" t="s">
        <v>161</v>
      </c>
      <c r="F489" s="222">
        <v>34339</v>
      </c>
      <c r="G489" s="222" t="s">
        <v>3484</v>
      </c>
      <c r="H489" s="222" t="s">
        <v>343</v>
      </c>
      <c r="I489" s="222" t="s">
        <v>470</v>
      </c>
      <c r="M489" s="222" t="s">
        <v>320</v>
      </c>
    </row>
    <row r="490" spans="1:13" ht="17.25" customHeight="1">
      <c r="A490" s="222">
        <v>419492</v>
      </c>
      <c r="B490" s="222" t="s">
        <v>1874</v>
      </c>
      <c r="C490" s="222" t="s">
        <v>908</v>
      </c>
      <c r="D490" s="222" t="s">
        <v>674</v>
      </c>
      <c r="E490" s="222" t="s">
        <v>161</v>
      </c>
      <c r="F490" s="222">
        <v>33970</v>
      </c>
      <c r="G490" s="222" t="s">
        <v>331</v>
      </c>
      <c r="H490" s="222" t="s">
        <v>343</v>
      </c>
      <c r="I490" s="222" t="s">
        <v>470</v>
      </c>
      <c r="M490" s="222" t="s">
        <v>331</v>
      </c>
    </row>
    <row r="491" spans="1:13" ht="17.25" customHeight="1">
      <c r="A491" s="222">
        <v>419508</v>
      </c>
      <c r="B491" s="222" t="s">
        <v>1588</v>
      </c>
      <c r="C491" s="222" t="s">
        <v>94</v>
      </c>
      <c r="D491" s="222" t="s">
        <v>1589</v>
      </c>
      <c r="E491" s="222" t="s">
        <v>161</v>
      </c>
      <c r="F491" s="222">
        <v>34060</v>
      </c>
      <c r="G491" s="222" t="s">
        <v>311</v>
      </c>
      <c r="H491" s="222" t="s">
        <v>343</v>
      </c>
      <c r="I491" s="222" t="s">
        <v>470</v>
      </c>
      <c r="M491" s="222" t="s">
        <v>337</v>
      </c>
    </row>
    <row r="492" spans="1:13" ht="17.25" customHeight="1">
      <c r="A492" s="222">
        <v>419519</v>
      </c>
      <c r="B492" s="222" t="s">
        <v>1321</v>
      </c>
      <c r="C492" s="222" t="s">
        <v>73</v>
      </c>
      <c r="D492" s="222" t="s">
        <v>252</v>
      </c>
      <c r="E492" s="222" t="s">
        <v>161</v>
      </c>
      <c r="F492" s="222">
        <v>35082</v>
      </c>
      <c r="G492" s="222" t="s">
        <v>311</v>
      </c>
      <c r="H492" s="222" t="s">
        <v>343</v>
      </c>
      <c r="I492" s="222" t="s">
        <v>470</v>
      </c>
      <c r="M492" s="222" t="s">
        <v>311</v>
      </c>
    </row>
    <row r="493" spans="1:13" ht="17.25" customHeight="1">
      <c r="A493" s="222">
        <v>419531</v>
      </c>
      <c r="B493" s="222" t="s">
        <v>1320</v>
      </c>
      <c r="C493" s="222" t="s">
        <v>559</v>
      </c>
      <c r="D493" s="222" t="s">
        <v>766</v>
      </c>
      <c r="E493" s="222" t="s">
        <v>161</v>
      </c>
      <c r="F493" s="222">
        <v>35339</v>
      </c>
      <c r="G493" s="222" t="s">
        <v>311</v>
      </c>
      <c r="H493" s="222" t="s">
        <v>343</v>
      </c>
      <c r="I493" s="222" t="s">
        <v>470</v>
      </c>
      <c r="M493" s="222" t="s">
        <v>320</v>
      </c>
    </row>
    <row r="494" spans="1:13" ht="17.25" customHeight="1">
      <c r="A494" s="222">
        <v>419537</v>
      </c>
      <c r="B494" s="222" t="s">
        <v>3028</v>
      </c>
      <c r="C494" s="222" t="s">
        <v>3029</v>
      </c>
      <c r="D494" s="222" t="s">
        <v>959</v>
      </c>
      <c r="E494" s="222" t="s">
        <v>161</v>
      </c>
      <c r="F494" s="222">
        <v>34700</v>
      </c>
      <c r="G494" s="222" t="s">
        <v>311</v>
      </c>
      <c r="H494" s="222" t="s">
        <v>343</v>
      </c>
      <c r="I494" s="222" t="s">
        <v>470</v>
      </c>
      <c r="M494" s="222" t="s">
        <v>311</v>
      </c>
    </row>
    <row r="495" spans="1:13" ht="17.25" customHeight="1">
      <c r="A495" s="222">
        <v>419544</v>
      </c>
      <c r="B495" s="222" t="s">
        <v>1615</v>
      </c>
      <c r="C495" s="222" t="s">
        <v>129</v>
      </c>
      <c r="D495" s="222" t="s">
        <v>769</v>
      </c>
      <c r="E495" s="222" t="s">
        <v>161</v>
      </c>
      <c r="F495" s="222">
        <v>35356</v>
      </c>
      <c r="G495" s="222" t="s">
        <v>311</v>
      </c>
      <c r="H495" s="222" t="s">
        <v>343</v>
      </c>
      <c r="I495" s="222" t="s">
        <v>470</v>
      </c>
      <c r="M495" s="222" t="s">
        <v>311</v>
      </c>
    </row>
    <row r="496" spans="1:13" ht="17.25" customHeight="1">
      <c r="A496" s="222">
        <v>419548</v>
      </c>
      <c r="B496" s="222" t="s">
        <v>3128</v>
      </c>
      <c r="C496" s="222" t="s">
        <v>619</v>
      </c>
      <c r="D496" s="222" t="s">
        <v>1159</v>
      </c>
      <c r="E496" s="222" t="s">
        <v>161</v>
      </c>
      <c r="F496" s="222">
        <v>35431</v>
      </c>
      <c r="G496" s="222" t="s">
        <v>311</v>
      </c>
      <c r="H496" s="222" t="s">
        <v>343</v>
      </c>
      <c r="I496" s="222" t="s">
        <v>361</v>
      </c>
      <c r="M496" s="222" t="s">
        <v>311</v>
      </c>
    </row>
    <row r="497" spans="1:15" ht="17.25" customHeight="1">
      <c r="A497" s="222">
        <v>419552</v>
      </c>
      <c r="B497" s="222" t="s">
        <v>3127</v>
      </c>
      <c r="C497" s="222" t="s">
        <v>103</v>
      </c>
      <c r="D497" s="222" t="s">
        <v>291</v>
      </c>
      <c r="E497" s="222" t="s">
        <v>161</v>
      </c>
      <c r="F497" s="222">
        <v>35149</v>
      </c>
      <c r="G497" s="222" t="s">
        <v>311</v>
      </c>
      <c r="H497" s="222" t="s">
        <v>343</v>
      </c>
      <c r="I497" s="222" t="s">
        <v>361</v>
      </c>
      <c r="M497" s="222" t="s">
        <v>311</v>
      </c>
    </row>
    <row r="498" spans="1:15" ht="17.25" customHeight="1">
      <c r="A498" s="222">
        <v>419570</v>
      </c>
      <c r="B498" s="222" t="s">
        <v>3309</v>
      </c>
      <c r="C498" s="222" t="s">
        <v>590</v>
      </c>
      <c r="D498" s="222" t="s">
        <v>241</v>
      </c>
      <c r="E498" s="222" t="s">
        <v>161</v>
      </c>
      <c r="F498" s="222">
        <v>33971</v>
      </c>
      <c r="G498" s="222" t="s">
        <v>311</v>
      </c>
      <c r="H498" s="222" t="s">
        <v>343</v>
      </c>
      <c r="I498" s="222" t="s">
        <v>361</v>
      </c>
      <c r="M498" s="222" t="s">
        <v>320</v>
      </c>
    </row>
    <row r="499" spans="1:15" ht="17.25" customHeight="1">
      <c r="A499" s="222">
        <v>419573</v>
      </c>
      <c r="B499" s="222" t="s">
        <v>1873</v>
      </c>
      <c r="C499" s="222" t="s">
        <v>1184</v>
      </c>
      <c r="D499" s="222" t="s">
        <v>729</v>
      </c>
      <c r="E499" s="222" t="s">
        <v>161</v>
      </c>
      <c r="F499" s="222">
        <v>34779</v>
      </c>
      <c r="G499" s="222" t="s">
        <v>311</v>
      </c>
      <c r="H499" s="222" t="s">
        <v>343</v>
      </c>
      <c r="I499" s="222" t="s">
        <v>470</v>
      </c>
      <c r="M499" s="222" t="s">
        <v>311</v>
      </c>
    </row>
    <row r="500" spans="1:15" ht="17.25" customHeight="1">
      <c r="A500" s="222">
        <v>419603</v>
      </c>
      <c r="B500" s="222" t="s">
        <v>1318</v>
      </c>
      <c r="C500" s="222" t="s">
        <v>891</v>
      </c>
      <c r="D500" s="222" t="s">
        <v>1319</v>
      </c>
      <c r="E500" s="222" t="s">
        <v>161</v>
      </c>
      <c r="F500" s="222">
        <v>35796</v>
      </c>
      <c r="G500" s="222" t="s">
        <v>311</v>
      </c>
      <c r="H500" s="222" t="s">
        <v>343</v>
      </c>
      <c r="I500" s="222" t="s">
        <v>470</v>
      </c>
      <c r="M500" s="222" t="s">
        <v>311</v>
      </c>
    </row>
    <row r="501" spans="1:15" ht="17.25" customHeight="1">
      <c r="A501" s="222">
        <v>419620</v>
      </c>
      <c r="B501" s="222" t="s">
        <v>2872</v>
      </c>
      <c r="C501" s="222" t="s">
        <v>790</v>
      </c>
      <c r="D501" s="222" t="s">
        <v>2873</v>
      </c>
      <c r="E501" s="222" t="s">
        <v>161</v>
      </c>
      <c r="F501" s="222">
        <v>34150</v>
      </c>
      <c r="G501" s="222" t="s">
        <v>311</v>
      </c>
      <c r="H501" s="222" t="s">
        <v>343</v>
      </c>
      <c r="I501" s="222" t="s">
        <v>470</v>
      </c>
      <c r="M501" s="222" t="s">
        <v>311</v>
      </c>
    </row>
    <row r="502" spans="1:15" ht="17.25" customHeight="1">
      <c r="A502" s="222">
        <v>419628</v>
      </c>
      <c r="B502" s="222" t="s">
        <v>1103</v>
      </c>
      <c r="C502" s="222" t="s">
        <v>504</v>
      </c>
      <c r="D502" s="222" t="s">
        <v>253</v>
      </c>
      <c r="E502" s="222" t="s">
        <v>161</v>
      </c>
      <c r="F502" s="222">
        <v>34289</v>
      </c>
      <c r="G502" s="222" t="s">
        <v>311</v>
      </c>
      <c r="H502" s="222" t="s">
        <v>343</v>
      </c>
      <c r="I502" s="222" t="s">
        <v>470</v>
      </c>
      <c r="M502" s="222" t="s">
        <v>311</v>
      </c>
    </row>
    <row r="503" spans="1:15" ht="17.25" customHeight="1">
      <c r="A503" s="222">
        <v>419684</v>
      </c>
      <c r="B503" s="222" t="s">
        <v>2856</v>
      </c>
      <c r="C503" s="222" t="s">
        <v>2857</v>
      </c>
      <c r="D503" s="222" t="s">
        <v>246</v>
      </c>
      <c r="E503" s="222" t="s">
        <v>161</v>
      </c>
      <c r="F503" s="222">
        <v>34335</v>
      </c>
      <c r="G503" s="222" t="s">
        <v>311</v>
      </c>
      <c r="H503" s="222" t="s">
        <v>343</v>
      </c>
      <c r="I503" s="222" t="s">
        <v>470</v>
      </c>
      <c r="M503" s="222" t="s">
        <v>311</v>
      </c>
      <c r="N503" s="222">
        <v>1162</v>
      </c>
      <c r="O503" s="222">
        <v>43860.526041666664</v>
      </c>
    </row>
    <row r="504" spans="1:15" ht="17.25" customHeight="1">
      <c r="A504" s="222">
        <v>419688</v>
      </c>
      <c r="B504" s="222" t="s">
        <v>2008</v>
      </c>
      <c r="C504" s="222" t="s">
        <v>608</v>
      </c>
      <c r="D504" s="222" t="s">
        <v>2009</v>
      </c>
      <c r="E504" s="222" t="s">
        <v>160</v>
      </c>
      <c r="F504" s="222">
        <v>33305</v>
      </c>
      <c r="G504" s="222" t="s">
        <v>311</v>
      </c>
      <c r="H504" s="222" t="s">
        <v>343</v>
      </c>
      <c r="I504" s="222" t="s">
        <v>470</v>
      </c>
      <c r="M504" s="222" t="s">
        <v>327</v>
      </c>
    </row>
    <row r="505" spans="1:15" ht="17.25" customHeight="1">
      <c r="A505" s="222">
        <v>419691</v>
      </c>
      <c r="B505" s="222" t="s">
        <v>1317</v>
      </c>
      <c r="C505" s="222" t="s">
        <v>590</v>
      </c>
      <c r="D505" s="222" t="s">
        <v>224</v>
      </c>
      <c r="E505" s="222" t="s">
        <v>161</v>
      </c>
      <c r="F505" s="222">
        <v>33970</v>
      </c>
      <c r="G505" s="222" t="s">
        <v>320</v>
      </c>
      <c r="H505" s="222" t="s">
        <v>343</v>
      </c>
      <c r="I505" s="222" t="s">
        <v>470</v>
      </c>
      <c r="M505" s="222" t="s">
        <v>320</v>
      </c>
    </row>
    <row r="506" spans="1:15" ht="17.25" customHeight="1">
      <c r="A506" s="222">
        <v>419696</v>
      </c>
      <c r="B506" s="222" t="s">
        <v>2753</v>
      </c>
      <c r="C506" s="222" t="s">
        <v>602</v>
      </c>
      <c r="D506" s="222" t="s">
        <v>984</v>
      </c>
      <c r="E506" s="222" t="s">
        <v>160</v>
      </c>
      <c r="F506" s="222">
        <v>34700</v>
      </c>
      <c r="G506" s="222" t="s">
        <v>3562</v>
      </c>
      <c r="H506" s="222" t="s">
        <v>343</v>
      </c>
      <c r="I506" s="222" t="s">
        <v>470</v>
      </c>
      <c r="M506" s="222" t="s">
        <v>320</v>
      </c>
    </row>
    <row r="507" spans="1:15" ht="17.25" customHeight="1">
      <c r="A507" s="222">
        <v>419710</v>
      </c>
      <c r="B507" s="222" t="s">
        <v>1316</v>
      </c>
      <c r="C507" s="222" t="s">
        <v>93</v>
      </c>
      <c r="D507" s="222" t="s">
        <v>673</v>
      </c>
      <c r="E507" s="222" t="s">
        <v>161</v>
      </c>
      <c r="F507" s="222">
        <v>34562</v>
      </c>
      <c r="G507" s="222" t="s">
        <v>3599</v>
      </c>
      <c r="H507" s="222" t="s">
        <v>343</v>
      </c>
      <c r="I507" s="222" t="s">
        <v>470</v>
      </c>
      <c r="M507" s="222" t="s">
        <v>331</v>
      </c>
    </row>
    <row r="508" spans="1:15" ht="17.25" customHeight="1">
      <c r="A508" s="222">
        <v>419725</v>
      </c>
      <c r="B508" s="222" t="s">
        <v>1542</v>
      </c>
      <c r="C508" s="222" t="s">
        <v>93</v>
      </c>
      <c r="D508" s="222" t="s">
        <v>216</v>
      </c>
      <c r="E508" s="222" t="s">
        <v>161</v>
      </c>
      <c r="F508" s="222">
        <v>33454</v>
      </c>
      <c r="G508" s="222" t="s">
        <v>311</v>
      </c>
      <c r="H508" s="222" t="s">
        <v>344</v>
      </c>
      <c r="I508" s="222" t="s">
        <v>470</v>
      </c>
      <c r="M508" s="222" t="s">
        <v>297</v>
      </c>
    </row>
    <row r="509" spans="1:15" ht="17.25" customHeight="1">
      <c r="A509" s="222">
        <v>419726</v>
      </c>
      <c r="B509" s="222" t="s">
        <v>1681</v>
      </c>
      <c r="C509" s="222" t="s">
        <v>123</v>
      </c>
      <c r="D509" s="222" t="s">
        <v>918</v>
      </c>
      <c r="E509" s="222" t="s">
        <v>160</v>
      </c>
      <c r="F509" s="222">
        <v>34541</v>
      </c>
      <c r="G509" s="222" t="s">
        <v>311</v>
      </c>
      <c r="H509" s="222" t="s">
        <v>343</v>
      </c>
      <c r="I509" s="222" t="s">
        <v>470</v>
      </c>
      <c r="M509" s="222" t="s">
        <v>316</v>
      </c>
    </row>
    <row r="510" spans="1:15" ht="17.25" customHeight="1">
      <c r="A510" s="222">
        <v>419752</v>
      </c>
      <c r="B510" s="222" t="s">
        <v>2965</v>
      </c>
      <c r="C510" s="222" t="s">
        <v>85</v>
      </c>
      <c r="D510" s="222" t="s">
        <v>2966</v>
      </c>
      <c r="E510" s="222" t="s">
        <v>160</v>
      </c>
      <c r="F510" s="222" t="s">
        <v>3582</v>
      </c>
      <c r="G510" s="222" t="s">
        <v>326</v>
      </c>
      <c r="H510" s="222" t="s">
        <v>343</v>
      </c>
      <c r="I510" s="222" t="s">
        <v>470</v>
      </c>
      <c r="M510" s="222" t="s">
        <v>320</v>
      </c>
    </row>
    <row r="511" spans="1:15" ht="17.25" customHeight="1">
      <c r="A511" s="222">
        <v>419753</v>
      </c>
      <c r="B511" s="222" t="s">
        <v>1872</v>
      </c>
      <c r="C511" s="222" t="s">
        <v>1047</v>
      </c>
      <c r="D511" s="222" t="s">
        <v>674</v>
      </c>
      <c r="E511" s="222" t="s">
        <v>160</v>
      </c>
      <c r="F511" s="222">
        <v>35230</v>
      </c>
      <c r="G511" s="222" t="s">
        <v>314</v>
      </c>
      <c r="H511" s="222" t="s">
        <v>343</v>
      </c>
      <c r="I511" s="222" t="s">
        <v>470</v>
      </c>
      <c r="M511" s="222" t="s">
        <v>337</v>
      </c>
    </row>
    <row r="512" spans="1:15" ht="17.25" customHeight="1">
      <c r="A512" s="222">
        <v>419758</v>
      </c>
      <c r="B512" s="222" t="s">
        <v>1870</v>
      </c>
      <c r="C512" s="222" t="s">
        <v>92</v>
      </c>
      <c r="D512" s="222" t="s">
        <v>1871</v>
      </c>
      <c r="E512" s="222" t="s">
        <v>160</v>
      </c>
      <c r="F512" s="222">
        <v>35461</v>
      </c>
      <c r="G512" s="222" t="s">
        <v>311</v>
      </c>
      <c r="H512" s="222" t="s">
        <v>343</v>
      </c>
      <c r="I512" s="222" t="s">
        <v>470</v>
      </c>
      <c r="M512" s="222" t="s">
        <v>311</v>
      </c>
    </row>
    <row r="513" spans="1:13" ht="17.25" customHeight="1">
      <c r="A513" s="222">
        <v>419779</v>
      </c>
      <c r="B513" s="222" t="s">
        <v>1648</v>
      </c>
      <c r="C513" s="222" t="s">
        <v>633</v>
      </c>
      <c r="D513" s="222" t="s">
        <v>1018</v>
      </c>
      <c r="E513" s="222" t="s">
        <v>160</v>
      </c>
      <c r="F513" s="222">
        <v>35820</v>
      </c>
      <c r="G513" s="222" t="s">
        <v>311</v>
      </c>
      <c r="H513" s="222" t="s">
        <v>343</v>
      </c>
      <c r="I513" s="222" t="s">
        <v>470</v>
      </c>
      <c r="M513" s="222" t="s">
        <v>327</v>
      </c>
    </row>
    <row r="514" spans="1:13" ht="17.25" customHeight="1">
      <c r="A514" s="222">
        <v>419790</v>
      </c>
      <c r="B514" s="222" t="s">
        <v>1509</v>
      </c>
      <c r="C514" s="222" t="s">
        <v>1510</v>
      </c>
      <c r="D514" s="222" t="s">
        <v>222</v>
      </c>
      <c r="E514" s="222" t="s">
        <v>160</v>
      </c>
      <c r="F514" s="222">
        <v>34557</v>
      </c>
      <c r="G514" s="222" t="s">
        <v>3659</v>
      </c>
      <c r="H514" s="222" t="s">
        <v>343</v>
      </c>
      <c r="I514" s="222" t="s">
        <v>470</v>
      </c>
      <c r="M514" s="222" t="s">
        <v>337</v>
      </c>
    </row>
    <row r="515" spans="1:13" ht="17.25" customHeight="1">
      <c r="A515" s="222">
        <v>419797</v>
      </c>
      <c r="B515" s="222" t="s">
        <v>1315</v>
      </c>
      <c r="C515" s="222" t="s">
        <v>539</v>
      </c>
      <c r="D515" s="222" t="s">
        <v>986</v>
      </c>
      <c r="E515" s="222" t="s">
        <v>160</v>
      </c>
      <c r="F515" s="222">
        <v>34750</v>
      </c>
      <c r="G515" s="222" t="s">
        <v>311</v>
      </c>
      <c r="H515" s="222" t="s">
        <v>343</v>
      </c>
      <c r="I515" s="222" t="s">
        <v>470</v>
      </c>
      <c r="M515" s="222" t="s">
        <v>311</v>
      </c>
    </row>
    <row r="516" spans="1:13" ht="17.25" customHeight="1">
      <c r="A516" s="222">
        <v>419837</v>
      </c>
      <c r="B516" s="222" t="s">
        <v>3372</v>
      </c>
      <c r="C516" s="222" t="s">
        <v>73</v>
      </c>
      <c r="D516" s="222" t="s">
        <v>822</v>
      </c>
      <c r="E516" s="222" t="s">
        <v>161</v>
      </c>
      <c r="F516" s="222">
        <v>31706</v>
      </c>
      <c r="G516" s="222" t="s">
        <v>311</v>
      </c>
      <c r="H516" s="222" t="s">
        <v>343</v>
      </c>
      <c r="I516" s="222" t="s">
        <v>361</v>
      </c>
      <c r="M516" s="222" t="s">
        <v>316</v>
      </c>
    </row>
    <row r="517" spans="1:13" ht="17.25" customHeight="1">
      <c r="A517" s="222">
        <v>419848</v>
      </c>
      <c r="B517" s="222" t="s">
        <v>1068</v>
      </c>
      <c r="C517" s="222" t="s">
        <v>790</v>
      </c>
      <c r="D517" s="222" t="s">
        <v>222</v>
      </c>
      <c r="E517" s="222" t="s">
        <v>160</v>
      </c>
      <c r="F517" s="222">
        <v>34534</v>
      </c>
      <c r="G517" s="222" t="s">
        <v>311</v>
      </c>
      <c r="H517" s="222" t="s">
        <v>343</v>
      </c>
      <c r="I517" s="222" t="s">
        <v>470</v>
      </c>
      <c r="M517" s="222" t="s">
        <v>327</v>
      </c>
    </row>
    <row r="518" spans="1:13" ht="17.25" customHeight="1">
      <c r="A518" s="222">
        <v>419872</v>
      </c>
      <c r="B518" s="222" t="s">
        <v>1313</v>
      </c>
      <c r="C518" s="222" t="s">
        <v>1314</v>
      </c>
      <c r="D518" s="222" t="s">
        <v>239</v>
      </c>
      <c r="E518" s="222" t="s">
        <v>160</v>
      </c>
      <c r="F518" s="222">
        <v>35065</v>
      </c>
      <c r="G518" s="222" t="s">
        <v>311</v>
      </c>
      <c r="H518" s="222" t="s">
        <v>343</v>
      </c>
      <c r="I518" s="222" t="s">
        <v>470</v>
      </c>
      <c r="M518" s="222" t="s">
        <v>311</v>
      </c>
    </row>
    <row r="519" spans="1:13" ht="17.25" customHeight="1">
      <c r="A519" s="222">
        <v>419892</v>
      </c>
      <c r="B519" s="222" t="s">
        <v>1311</v>
      </c>
      <c r="C519" s="222" t="s">
        <v>1016</v>
      </c>
      <c r="D519" s="222" t="s">
        <v>1312</v>
      </c>
      <c r="E519" s="222" t="s">
        <v>160</v>
      </c>
      <c r="F519" s="222">
        <v>34349</v>
      </c>
      <c r="G519" s="222" t="s">
        <v>311</v>
      </c>
      <c r="H519" s="222" t="s">
        <v>343</v>
      </c>
      <c r="I519" s="222" t="s">
        <v>470</v>
      </c>
      <c r="M519" s="222" t="s">
        <v>316</v>
      </c>
    </row>
    <row r="520" spans="1:13" ht="17.25" customHeight="1">
      <c r="A520" s="222">
        <v>419894</v>
      </c>
      <c r="B520" s="222" t="s">
        <v>2930</v>
      </c>
      <c r="C520" s="222" t="s">
        <v>2931</v>
      </c>
      <c r="D520" s="222" t="s">
        <v>250</v>
      </c>
      <c r="E520" s="222" t="s">
        <v>160</v>
      </c>
      <c r="F520" s="222">
        <v>34646</v>
      </c>
      <c r="G520" s="222" t="s">
        <v>311</v>
      </c>
      <c r="H520" s="222" t="s">
        <v>343</v>
      </c>
      <c r="I520" s="222" t="s">
        <v>470</v>
      </c>
      <c r="M520" s="222" t="s">
        <v>330</v>
      </c>
    </row>
    <row r="521" spans="1:13" ht="17.25" customHeight="1">
      <c r="A521" s="222">
        <v>419895</v>
      </c>
      <c r="B521" s="222" t="s">
        <v>1430</v>
      </c>
      <c r="C521" s="222" t="s">
        <v>664</v>
      </c>
      <c r="D521" s="222" t="s">
        <v>253</v>
      </c>
      <c r="E521" s="222" t="s">
        <v>160</v>
      </c>
      <c r="F521" s="222">
        <v>34887</v>
      </c>
      <c r="G521" s="222" t="s">
        <v>3490</v>
      </c>
      <c r="H521" s="222" t="s">
        <v>343</v>
      </c>
      <c r="I521" s="222" t="s">
        <v>470</v>
      </c>
      <c r="M521" s="222" t="s">
        <v>331</v>
      </c>
    </row>
    <row r="522" spans="1:13" ht="17.25" customHeight="1">
      <c r="A522" s="222">
        <v>419902</v>
      </c>
      <c r="B522" s="222" t="s">
        <v>1508</v>
      </c>
      <c r="C522" s="222" t="s">
        <v>585</v>
      </c>
      <c r="D522" s="222" t="s">
        <v>231</v>
      </c>
      <c r="E522" s="222" t="s">
        <v>161</v>
      </c>
      <c r="F522" s="222">
        <v>35194</v>
      </c>
      <c r="G522" s="222" t="s">
        <v>311</v>
      </c>
      <c r="H522" s="222" t="s">
        <v>343</v>
      </c>
      <c r="I522" s="222" t="s">
        <v>470</v>
      </c>
      <c r="M522" s="222" t="s">
        <v>311</v>
      </c>
    </row>
    <row r="523" spans="1:13" ht="17.25" customHeight="1">
      <c r="A523" s="222">
        <v>419916</v>
      </c>
      <c r="B523" s="222" t="s">
        <v>2328</v>
      </c>
      <c r="C523" s="222" t="s">
        <v>117</v>
      </c>
      <c r="D523" s="222" t="s">
        <v>509</v>
      </c>
      <c r="E523" s="222" t="s">
        <v>160</v>
      </c>
      <c r="F523" s="222">
        <v>34864</v>
      </c>
      <c r="G523" s="222" t="s">
        <v>311</v>
      </c>
      <c r="H523" s="222" t="s">
        <v>343</v>
      </c>
      <c r="I523" s="222" t="s">
        <v>470</v>
      </c>
      <c r="M523" s="222" t="s">
        <v>311</v>
      </c>
    </row>
    <row r="524" spans="1:13" ht="17.25" customHeight="1">
      <c r="A524" s="222">
        <v>419952</v>
      </c>
      <c r="B524" s="222" t="s">
        <v>1369</v>
      </c>
      <c r="C524" s="222" t="s">
        <v>936</v>
      </c>
      <c r="D524" s="222" t="s">
        <v>397</v>
      </c>
      <c r="E524" s="222" t="s">
        <v>160</v>
      </c>
      <c r="F524" s="222">
        <v>35431</v>
      </c>
      <c r="G524" s="222" t="s">
        <v>311</v>
      </c>
      <c r="H524" s="222" t="s">
        <v>343</v>
      </c>
      <c r="I524" s="222" t="s">
        <v>470</v>
      </c>
      <c r="M524" s="222" t="s">
        <v>331</v>
      </c>
    </row>
    <row r="525" spans="1:13" ht="17.25" customHeight="1">
      <c r="A525" s="222">
        <v>419956</v>
      </c>
      <c r="B525" s="222" t="s">
        <v>2408</v>
      </c>
      <c r="C525" s="222" t="s">
        <v>753</v>
      </c>
      <c r="D525" s="222" t="s">
        <v>241</v>
      </c>
      <c r="E525" s="222" t="s">
        <v>161</v>
      </c>
      <c r="F525" s="222">
        <v>33970</v>
      </c>
      <c r="G525" s="222" t="s">
        <v>311</v>
      </c>
      <c r="H525" s="222" t="s">
        <v>343</v>
      </c>
      <c r="I525" s="222" t="s">
        <v>470</v>
      </c>
      <c r="M525" s="222" t="s">
        <v>311</v>
      </c>
    </row>
    <row r="526" spans="1:13" ht="17.25" customHeight="1">
      <c r="A526" s="222">
        <v>419963</v>
      </c>
      <c r="B526" s="222" t="s">
        <v>1310</v>
      </c>
      <c r="C526" s="222" t="s">
        <v>79</v>
      </c>
      <c r="D526" s="222" t="s">
        <v>268</v>
      </c>
      <c r="E526" s="222" t="s">
        <v>160</v>
      </c>
      <c r="F526" s="222">
        <v>35087</v>
      </c>
      <c r="G526" s="222" t="s">
        <v>311</v>
      </c>
      <c r="H526" s="222" t="s">
        <v>343</v>
      </c>
      <c r="I526" s="222" t="s">
        <v>470</v>
      </c>
      <c r="M526" s="222" t="s">
        <v>311</v>
      </c>
    </row>
    <row r="527" spans="1:13" ht="17.25" customHeight="1">
      <c r="A527" s="222">
        <v>419987</v>
      </c>
      <c r="B527" s="222" t="s">
        <v>629</v>
      </c>
      <c r="C527" s="222" t="s">
        <v>106</v>
      </c>
      <c r="D527" s="222" t="s">
        <v>265</v>
      </c>
      <c r="E527" s="222" t="s">
        <v>161</v>
      </c>
      <c r="F527" s="222">
        <v>35184</v>
      </c>
      <c r="G527" s="222" t="s">
        <v>333</v>
      </c>
      <c r="H527" s="222" t="s">
        <v>343</v>
      </c>
      <c r="I527" s="222" t="s">
        <v>470</v>
      </c>
      <c r="M527" s="222" t="s">
        <v>337</v>
      </c>
    </row>
    <row r="528" spans="1:13" ht="17.25" customHeight="1">
      <c r="A528" s="222">
        <v>419990</v>
      </c>
      <c r="B528" s="222" t="s">
        <v>1506</v>
      </c>
      <c r="C528" s="222" t="s">
        <v>1507</v>
      </c>
      <c r="D528" s="222" t="s">
        <v>1116</v>
      </c>
      <c r="E528" s="222" t="s">
        <v>161</v>
      </c>
      <c r="F528" s="222">
        <v>34578</v>
      </c>
      <c r="G528" s="222" t="s">
        <v>3658</v>
      </c>
      <c r="H528" s="222" t="s">
        <v>343</v>
      </c>
      <c r="I528" s="222" t="s">
        <v>470</v>
      </c>
      <c r="M528" s="222" t="s">
        <v>320</v>
      </c>
    </row>
    <row r="529" spans="1:13" ht="17.25" customHeight="1">
      <c r="A529" s="222">
        <v>419992</v>
      </c>
      <c r="B529" s="222" t="s">
        <v>1586</v>
      </c>
      <c r="C529" s="222" t="s">
        <v>1587</v>
      </c>
      <c r="D529" s="222" t="s">
        <v>273</v>
      </c>
      <c r="E529" s="222" t="s">
        <v>161</v>
      </c>
      <c r="F529" s="222">
        <v>32536</v>
      </c>
      <c r="G529" s="222" t="s">
        <v>311</v>
      </c>
      <c r="H529" s="222" t="s">
        <v>343</v>
      </c>
      <c r="I529" s="222" t="s">
        <v>470</v>
      </c>
      <c r="M529" s="222" t="s">
        <v>311</v>
      </c>
    </row>
    <row r="530" spans="1:13" ht="17.25" customHeight="1">
      <c r="A530" s="222">
        <v>420006</v>
      </c>
      <c r="B530" s="222" t="s">
        <v>1309</v>
      </c>
      <c r="C530" s="222" t="s">
        <v>1205</v>
      </c>
      <c r="D530" s="222" t="s">
        <v>293</v>
      </c>
      <c r="E530" s="222" t="s">
        <v>160</v>
      </c>
      <c r="F530" s="222">
        <v>35796</v>
      </c>
      <c r="G530" s="222" t="s">
        <v>311</v>
      </c>
      <c r="H530" s="222" t="s">
        <v>343</v>
      </c>
      <c r="I530" s="222" t="s">
        <v>470</v>
      </c>
      <c r="M530" s="222" t="s">
        <v>311</v>
      </c>
    </row>
    <row r="531" spans="1:13" ht="17.25" customHeight="1">
      <c r="A531" s="222">
        <v>420028</v>
      </c>
      <c r="B531" s="222" t="s">
        <v>1722</v>
      </c>
      <c r="C531" s="222" t="s">
        <v>1070</v>
      </c>
      <c r="D531" s="222" t="s">
        <v>259</v>
      </c>
      <c r="E531" s="222" t="s">
        <v>160</v>
      </c>
      <c r="H531" s="222" t="s">
        <v>343</v>
      </c>
      <c r="I531" s="222" t="s">
        <v>470</v>
      </c>
      <c r="M531" s="222" t="s">
        <v>311</v>
      </c>
    </row>
    <row r="532" spans="1:13" ht="17.25" customHeight="1">
      <c r="A532" s="222">
        <v>420031</v>
      </c>
      <c r="B532" s="222" t="s">
        <v>2445</v>
      </c>
      <c r="C532" s="222" t="s">
        <v>795</v>
      </c>
      <c r="D532" s="222" t="s">
        <v>2446</v>
      </c>
      <c r="E532" s="222" t="s">
        <v>160</v>
      </c>
      <c r="F532" s="222">
        <v>35140</v>
      </c>
      <c r="G532" s="222" t="s">
        <v>320</v>
      </c>
      <c r="H532" s="222" t="s">
        <v>343</v>
      </c>
      <c r="I532" s="222" t="s">
        <v>470</v>
      </c>
      <c r="M532" s="222" t="s">
        <v>320</v>
      </c>
    </row>
    <row r="533" spans="1:13" ht="17.25" customHeight="1">
      <c r="A533" s="222">
        <v>420034</v>
      </c>
      <c r="B533" s="222" t="s">
        <v>1368</v>
      </c>
      <c r="C533" s="222" t="s">
        <v>664</v>
      </c>
      <c r="D533" s="222" t="s">
        <v>272</v>
      </c>
      <c r="E533" s="222" t="s">
        <v>160</v>
      </c>
      <c r="F533" s="222">
        <v>33100</v>
      </c>
      <c r="G533" s="222" t="s">
        <v>3646</v>
      </c>
      <c r="H533" s="222" t="s">
        <v>343</v>
      </c>
      <c r="I533" s="222" t="s">
        <v>470</v>
      </c>
      <c r="M533" s="222" t="s">
        <v>314</v>
      </c>
    </row>
    <row r="534" spans="1:13" ht="17.25" customHeight="1">
      <c r="A534" s="222">
        <v>420039</v>
      </c>
      <c r="B534" s="222" t="s">
        <v>1308</v>
      </c>
      <c r="C534" s="222" t="s">
        <v>899</v>
      </c>
      <c r="D534" s="222" t="s">
        <v>537</v>
      </c>
      <c r="E534" s="222" t="s">
        <v>160</v>
      </c>
      <c r="F534" s="222">
        <v>35708</v>
      </c>
      <c r="G534" s="222" t="s">
        <v>311</v>
      </c>
      <c r="H534" s="222" t="s">
        <v>343</v>
      </c>
      <c r="I534" s="222" t="s">
        <v>470</v>
      </c>
      <c r="M534" s="222" t="s">
        <v>311</v>
      </c>
    </row>
    <row r="535" spans="1:13" ht="17.25" customHeight="1">
      <c r="A535" s="222">
        <v>420046</v>
      </c>
      <c r="B535" s="222" t="s">
        <v>1191</v>
      </c>
      <c r="C535" s="222" t="s">
        <v>1869</v>
      </c>
      <c r="D535" s="222" t="s">
        <v>729</v>
      </c>
      <c r="E535" s="222" t="s">
        <v>160</v>
      </c>
      <c r="F535" s="222">
        <v>35302</v>
      </c>
      <c r="G535" s="222" t="s">
        <v>3540</v>
      </c>
      <c r="H535" s="222" t="s">
        <v>343</v>
      </c>
      <c r="I535" s="222" t="s">
        <v>470</v>
      </c>
      <c r="M535" s="222" t="s">
        <v>320</v>
      </c>
    </row>
    <row r="536" spans="1:13" ht="17.25" customHeight="1">
      <c r="A536" s="222">
        <v>420052</v>
      </c>
      <c r="B536" s="222" t="s">
        <v>1680</v>
      </c>
      <c r="C536" s="222" t="s">
        <v>660</v>
      </c>
      <c r="D536" s="222" t="s">
        <v>245</v>
      </c>
      <c r="E536" s="222" t="s">
        <v>160</v>
      </c>
      <c r="F536" s="222">
        <v>33932</v>
      </c>
      <c r="G536" s="222" t="s">
        <v>3603</v>
      </c>
      <c r="H536" s="222" t="s">
        <v>343</v>
      </c>
      <c r="I536" s="222" t="s">
        <v>470</v>
      </c>
      <c r="M536" s="222" t="s">
        <v>324</v>
      </c>
    </row>
    <row r="537" spans="1:13" ht="17.25" customHeight="1">
      <c r="A537" s="222">
        <v>420076</v>
      </c>
      <c r="B537" s="222" t="s">
        <v>2978</v>
      </c>
      <c r="C537" s="222" t="s">
        <v>1058</v>
      </c>
      <c r="D537" s="222" t="s">
        <v>638</v>
      </c>
      <c r="E537" s="222" t="s">
        <v>160</v>
      </c>
      <c r="F537" s="222">
        <v>35625</v>
      </c>
      <c r="G537" s="222" t="s">
        <v>311</v>
      </c>
      <c r="H537" s="222" t="s">
        <v>343</v>
      </c>
      <c r="I537" s="222" t="s">
        <v>470</v>
      </c>
      <c r="M537" s="222" t="s">
        <v>311</v>
      </c>
    </row>
    <row r="538" spans="1:13" ht="17.25" customHeight="1">
      <c r="A538" s="222">
        <v>420090</v>
      </c>
      <c r="B538" s="222" t="s">
        <v>1176</v>
      </c>
      <c r="C538" s="222" t="s">
        <v>71</v>
      </c>
      <c r="D538" s="222" t="s">
        <v>219</v>
      </c>
      <c r="E538" s="222" t="s">
        <v>160</v>
      </c>
      <c r="F538" s="222">
        <v>35145</v>
      </c>
      <c r="G538" s="222" t="s">
        <v>311</v>
      </c>
      <c r="H538" s="222" t="s">
        <v>343</v>
      </c>
      <c r="I538" s="222" t="s">
        <v>470</v>
      </c>
      <c r="M538" s="222" t="s">
        <v>311</v>
      </c>
    </row>
    <row r="539" spans="1:13" ht="17.25" customHeight="1">
      <c r="A539" s="222">
        <v>420096</v>
      </c>
      <c r="B539" s="222" t="s">
        <v>2431</v>
      </c>
      <c r="C539" s="222" t="s">
        <v>625</v>
      </c>
      <c r="D539" s="222" t="s">
        <v>249</v>
      </c>
      <c r="E539" s="222" t="s">
        <v>160</v>
      </c>
      <c r="F539" s="222">
        <v>27764</v>
      </c>
      <c r="G539" s="222" t="s">
        <v>311</v>
      </c>
      <c r="H539" s="222" t="s">
        <v>343</v>
      </c>
      <c r="I539" s="222" t="s">
        <v>470</v>
      </c>
      <c r="M539" s="222" t="s">
        <v>311</v>
      </c>
    </row>
    <row r="540" spans="1:13" ht="17.25" customHeight="1">
      <c r="A540" s="222">
        <v>420097</v>
      </c>
      <c r="B540" s="222" t="s">
        <v>2507</v>
      </c>
      <c r="C540" s="222" t="s">
        <v>961</v>
      </c>
      <c r="D540" s="222" t="s">
        <v>637</v>
      </c>
      <c r="E540" s="222" t="s">
        <v>160</v>
      </c>
      <c r="F540" s="222">
        <v>35639</v>
      </c>
      <c r="G540" s="222" t="s">
        <v>311</v>
      </c>
      <c r="H540" s="222" t="s">
        <v>343</v>
      </c>
      <c r="I540" s="222" t="s">
        <v>470</v>
      </c>
      <c r="M540" s="222" t="s">
        <v>311</v>
      </c>
    </row>
    <row r="541" spans="1:13" ht="17.25" customHeight="1">
      <c r="A541" s="222">
        <v>420110</v>
      </c>
      <c r="B541" s="222" t="s">
        <v>1525</v>
      </c>
      <c r="C541" s="222" t="s">
        <v>118</v>
      </c>
      <c r="D541" s="222" t="s">
        <v>693</v>
      </c>
      <c r="E541" s="222" t="s">
        <v>160</v>
      </c>
      <c r="F541" s="222">
        <v>35012</v>
      </c>
      <c r="G541" s="222" t="s">
        <v>3567</v>
      </c>
      <c r="H541" s="222" t="s">
        <v>343</v>
      </c>
      <c r="I541" s="222" t="s">
        <v>470</v>
      </c>
      <c r="M541" s="222" t="s">
        <v>320</v>
      </c>
    </row>
    <row r="542" spans="1:13" ht="17.25" customHeight="1">
      <c r="A542" s="222">
        <v>420127</v>
      </c>
      <c r="B542" s="222" t="s">
        <v>2613</v>
      </c>
      <c r="C542" s="222" t="s">
        <v>2614</v>
      </c>
      <c r="D542" s="222" t="s">
        <v>239</v>
      </c>
      <c r="E542" s="222" t="s">
        <v>160</v>
      </c>
      <c r="H542" s="222" t="s">
        <v>343</v>
      </c>
      <c r="I542" s="222" t="s">
        <v>470</v>
      </c>
      <c r="M542" s="222" t="s">
        <v>311</v>
      </c>
    </row>
    <row r="543" spans="1:13" ht="17.25" customHeight="1">
      <c r="A543" s="222">
        <v>420128</v>
      </c>
      <c r="B543" s="222" t="s">
        <v>3308</v>
      </c>
      <c r="C543" s="222" t="s">
        <v>593</v>
      </c>
      <c r="D543" s="222" t="s">
        <v>233</v>
      </c>
      <c r="E543" s="222" t="s">
        <v>160</v>
      </c>
      <c r="F543" s="222">
        <v>35120</v>
      </c>
      <c r="G543" s="222" t="s">
        <v>3614</v>
      </c>
      <c r="H543" s="222" t="s">
        <v>343</v>
      </c>
      <c r="I543" s="222" t="s">
        <v>361</v>
      </c>
      <c r="M543" s="222" t="s">
        <v>320</v>
      </c>
    </row>
    <row r="544" spans="1:13" ht="17.25" customHeight="1">
      <c r="A544" s="222">
        <v>420129</v>
      </c>
      <c r="B544" s="222" t="s">
        <v>2153</v>
      </c>
      <c r="C544" s="222" t="s">
        <v>2154</v>
      </c>
      <c r="D544" s="222" t="s">
        <v>2155</v>
      </c>
      <c r="E544" s="222" t="s">
        <v>160</v>
      </c>
      <c r="F544" s="222">
        <v>34547</v>
      </c>
      <c r="G544" s="222" t="s">
        <v>311</v>
      </c>
      <c r="H544" s="222" t="s">
        <v>343</v>
      </c>
      <c r="I544" s="222" t="s">
        <v>470</v>
      </c>
      <c r="M544" s="222" t="s">
        <v>311</v>
      </c>
    </row>
    <row r="545" spans="1:16" ht="17.25" customHeight="1">
      <c r="A545" s="222">
        <v>420133</v>
      </c>
      <c r="B545" s="222" t="s">
        <v>1750</v>
      </c>
      <c r="C545" s="222" t="s">
        <v>920</v>
      </c>
      <c r="D545" s="222" t="s">
        <v>254</v>
      </c>
      <c r="E545" s="222" t="s">
        <v>160</v>
      </c>
      <c r="F545" s="222">
        <v>35800</v>
      </c>
      <c r="G545" s="222" t="s">
        <v>3606</v>
      </c>
      <c r="H545" s="222" t="s">
        <v>343</v>
      </c>
      <c r="I545" s="222" t="s">
        <v>470</v>
      </c>
      <c r="M545" s="222" t="s">
        <v>320</v>
      </c>
    </row>
    <row r="546" spans="1:16" ht="17.25" customHeight="1">
      <c r="A546" s="222">
        <v>420147</v>
      </c>
      <c r="B546" s="222" t="s">
        <v>2506</v>
      </c>
      <c r="C546" s="222" t="s">
        <v>148</v>
      </c>
      <c r="D546" s="222" t="s">
        <v>246</v>
      </c>
      <c r="E546" s="222" t="s">
        <v>160</v>
      </c>
      <c r="F546" s="222">
        <v>35211</v>
      </c>
      <c r="G546" s="222" t="s">
        <v>311</v>
      </c>
      <c r="H546" s="222" t="s">
        <v>343</v>
      </c>
      <c r="I546" s="222" t="s">
        <v>470</v>
      </c>
      <c r="M546" s="222" t="s">
        <v>311</v>
      </c>
    </row>
    <row r="547" spans="1:16" ht="17.25" customHeight="1">
      <c r="A547" s="222">
        <v>420155</v>
      </c>
      <c r="B547" s="222" t="s">
        <v>3307</v>
      </c>
      <c r="C547" s="222" t="s">
        <v>736</v>
      </c>
      <c r="D547" s="222" t="s">
        <v>1101</v>
      </c>
      <c r="E547" s="222" t="s">
        <v>160</v>
      </c>
      <c r="F547" s="222">
        <v>34300</v>
      </c>
      <c r="G547" s="222" t="s">
        <v>311</v>
      </c>
      <c r="H547" s="222" t="s">
        <v>343</v>
      </c>
      <c r="I547" s="222" t="s">
        <v>361</v>
      </c>
      <c r="M547" s="222" t="s">
        <v>311</v>
      </c>
    </row>
    <row r="548" spans="1:16" ht="17.25" customHeight="1">
      <c r="A548" s="222">
        <v>420162</v>
      </c>
      <c r="B548" s="222" t="s">
        <v>1429</v>
      </c>
      <c r="C548" s="222" t="s">
        <v>570</v>
      </c>
      <c r="D548" s="222" t="s">
        <v>250</v>
      </c>
      <c r="E548" s="222" t="s">
        <v>160</v>
      </c>
      <c r="F548" s="222">
        <v>35740</v>
      </c>
      <c r="G548" s="222" t="s">
        <v>311</v>
      </c>
      <c r="H548" s="222" t="s">
        <v>343</v>
      </c>
      <c r="I548" s="222" t="s">
        <v>470</v>
      </c>
      <c r="M548" s="222" t="s">
        <v>311</v>
      </c>
    </row>
    <row r="549" spans="1:16" ht="17.25" customHeight="1">
      <c r="A549" s="222">
        <v>420174</v>
      </c>
      <c r="B549" s="222" t="s">
        <v>1306</v>
      </c>
      <c r="C549" s="222" t="s">
        <v>94</v>
      </c>
      <c r="D549" s="222" t="s">
        <v>1307</v>
      </c>
      <c r="E549" s="222" t="s">
        <v>160</v>
      </c>
      <c r="F549" s="222">
        <v>35377</v>
      </c>
      <c r="G549" s="222" t="s">
        <v>311</v>
      </c>
      <c r="H549" s="222" t="s">
        <v>343</v>
      </c>
      <c r="I549" s="222" t="s">
        <v>470</v>
      </c>
      <c r="M549" s="222" t="s">
        <v>320</v>
      </c>
    </row>
    <row r="550" spans="1:16" ht="17.25" customHeight="1">
      <c r="A550" s="222">
        <v>420191</v>
      </c>
      <c r="B550" s="222" t="s">
        <v>1647</v>
      </c>
      <c r="C550" s="222" t="s">
        <v>946</v>
      </c>
      <c r="D550" s="222" t="s">
        <v>757</v>
      </c>
      <c r="E550" s="222" t="s">
        <v>160</v>
      </c>
      <c r="F550" s="222">
        <v>34700</v>
      </c>
      <c r="G550" s="222" t="s">
        <v>311</v>
      </c>
      <c r="H550" s="222" t="s">
        <v>343</v>
      </c>
      <c r="I550" s="222" t="s">
        <v>470</v>
      </c>
      <c r="M550" s="222" t="s">
        <v>311</v>
      </c>
    </row>
    <row r="551" spans="1:16" ht="17.25" customHeight="1">
      <c r="A551" s="222">
        <v>420194</v>
      </c>
      <c r="B551" s="222" t="s">
        <v>1505</v>
      </c>
      <c r="C551" s="222" t="s">
        <v>585</v>
      </c>
      <c r="D551" s="222" t="s">
        <v>509</v>
      </c>
      <c r="E551" s="222" t="s">
        <v>160</v>
      </c>
      <c r="H551" s="222" t="s">
        <v>343</v>
      </c>
      <c r="I551" s="222" t="s">
        <v>470</v>
      </c>
      <c r="M551" s="222" t="s">
        <v>311</v>
      </c>
    </row>
    <row r="552" spans="1:16" ht="17.25" customHeight="1">
      <c r="A552" s="222">
        <v>420202</v>
      </c>
      <c r="B552" s="222" t="s">
        <v>2721</v>
      </c>
      <c r="C552" s="222" t="s">
        <v>865</v>
      </c>
      <c r="D552" s="222" t="s">
        <v>2155</v>
      </c>
      <c r="E552" s="222" t="s">
        <v>160</v>
      </c>
      <c r="F552" s="222">
        <v>33996</v>
      </c>
      <c r="G552" s="222" t="s">
        <v>311</v>
      </c>
      <c r="H552" s="222" t="s">
        <v>343</v>
      </c>
      <c r="I552" s="222" t="s">
        <v>470</v>
      </c>
      <c r="M552" s="222" t="s">
        <v>311</v>
      </c>
      <c r="N552" s="222">
        <v>1434</v>
      </c>
      <c r="O552" s="222">
        <v>43877.454583333332</v>
      </c>
      <c r="P552" s="222">
        <v>20500</v>
      </c>
    </row>
    <row r="553" spans="1:16" ht="17.25" customHeight="1">
      <c r="A553" s="222">
        <v>420214</v>
      </c>
      <c r="B553" s="222" t="s">
        <v>1305</v>
      </c>
      <c r="C553" s="222" t="s">
        <v>1065</v>
      </c>
      <c r="D553" s="222" t="s">
        <v>546</v>
      </c>
      <c r="E553" s="222" t="s">
        <v>160</v>
      </c>
      <c r="F553" s="222">
        <v>35731</v>
      </c>
      <c r="G553" s="222" t="s">
        <v>311</v>
      </c>
      <c r="H553" s="222" t="s">
        <v>343</v>
      </c>
      <c r="I553" s="222" t="s">
        <v>470</v>
      </c>
      <c r="M553" s="222" t="s">
        <v>311</v>
      </c>
    </row>
    <row r="554" spans="1:16" ht="17.25" customHeight="1">
      <c r="A554" s="222">
        <v>420216</v>
      </c>
      <c r="B554" s="222" t="s">
        <v>2612</v>
      </c>
      <c r="C554" s="222" t="s">
        <v>731</v>
      </c>
      <c r="D554" s="222" t="s">
        <v>223</v>
      </c>
      <c r="E554" s="222" t="s">
        <v>160</v>
      </c>
      <c r="F554" s="222">
        <v>34538</v>
      </c>
      <c r="G554" s="222" t="s">
        <v>311</v>
      </c>
      <c r="H554" s="222" t="s">
        <v>343</v>
      </c>
      <c r="I554" s="222" t="s">
        <v>470</v>
      </c>
      <c r="M554" s="222" t="s">
        <v>311</v>
      </c>
    </row>
    <row r="555" spans="1:16" ht="17.25" customHeight="1">
      <c r="A555" s="222">
        <v>420241</v>
      </c>
      <c r="B555" s="222" t="s">
        <v>1304</v>
      </c>
      <c r="C555" s="222" t="s">
        <v>675</v>
      </c>
      <c r="D555" s="222" t="s">
        <v>218</v>
      </c>
      <c r="E555" s="222" t="s">
        <v>161</v>
      </c>
      <c r="F555" s="222">
        <v>34152</v>
      </c>
      <c r="G555" s="222" t="s">
        <v>311</v>
      </c>
      <c r="H555" s="222" t="s">
        <v>343</v>
      </c>
      <c r="I555" s="222" t="s">
        <v>470</v>
      </c>
      <c r="M555" s="222" t="s">
        <v>311</v>
      </c>
    </row>
    <row r="556" spans="1:16" ht="17.25" customHeight="1">
      <c r="A556" s="222">
        <v>420242</v>
      </c>
      <c r="B556" s="222" t="s">
        <v>2611</v>
      </c>
      <c r="C556" s="222" t="s">
        <v>789</v>
      </c>
      <c r="D556" s="222" t="s">
        <v>228</v>
      </c>
      <c r="E556" s="222" t="s">
        <v>161</v>
      </c>
      <c r="F556" s="222">
        <v>33970</v>
      </c>
      <c r="G556" s="222" t="s">
        <v>336</v>
      </c>
      <c r="H556" s="222" t="s">
        <v>343</v>
      </c>
      <c r="I556" s="222" t="s">
        <v>470</v>
      </c>
      <c r="M556" s="222" t="s">
        <v>342</v>
      </c>
    </row>
    <row r="557" spans="1:16" ht="17.25" customHeight="1">
      <c r="A557" s="222">
        <v>420245</v>
      </c>
      <c r="B557" s="222" t="s">
        <v>1867</v>
      </c>
      <c r="C557" s="222" t="s">
        <v>1868</v>
      </c>
      <c r="D557" s="222" t="s">
        <v>886</v>
      </c>
      <c r="E557" s="222" t="s">
        <v>161</v>
      </c>
      <c r="F557" s="222">
        <v>34834</v>
      </c>
      <c r="G557" s="222" t="s">
        <v>3544</v>
      </c>
      <c r="H557" s="222" t="s">
        <v>343</v>
      </c>
      <c r="I557" s="222" t="s">
        <v>470</v>
      </c>
      <c r="M557" s="222" t="s">
        <v>327</v>
      </c>
    </row>
    <row r="558" spans="1:16" ht="17.25" customHeight="1">
      <c r="A558" s="222">
        <v>420251</v>
      </c>
      <c r="B558" s="222" t="s">
        <v>1504</v>
      </c>
      <c r="C558" s="222" t="s">
        <v>622</v>
      </c>
      <c r="D558" s="222" t="s">
        <v>224</v>
      </c>
      <c r="E558" s="222" t="s">
        <v>161</v>
      </c>
      <c r="F558" s="222">
        <v>29598</v>
      </c>
      <c r="G558" s="222" t="s">
        <v>311</v>
      </c>
      <c r="H558" s="222" t="s">
        <v>343</v>
      </c>
      <c r="I558" s="222" t="s">
        <v>470</v>
      </c>
      <c r="M558" s="222" t="s">
        <v>311</v>
      </c>
    </row>
    <row r="559" spans="1:16" ht="17.25" customHeight="1">
      <c r="A559" s="222">
        <v>420274</v>
      </c>
      <c r="B559" s="222" t="s">
        <v>2007</v>
      </c>
      <c r="C559" s="222" t="s">
        <v>590</v>
      </c>
      <c r="D559" s="222" t="s">
        <v>218</v>
      </c>
      <c r="E559" s="222" t="s">
        <v>160</v>
      </c>
      <c r="F559" s="222">
        <v>35431</v>
      </c>
      <c r="G559" s="222" t="s">
        <v>338</v>
      </c>
      <c r="H559" s="222" t="s">
        <v>343</v>
      </c>
      <c r="I559" s="222" t="s">
        <v>470</v>
      </c>
      <c r="M559" s="222" t="s">
        <v>320</v>
      </c>
    </row>
    <row r="560" spans="1:16" ht="17.25" customHeight="1">
      <c r="A560" s="222">
        <v>420277</v>
      </c>
      <c r="B560" s="222" t="s">
        <v>2201</v>
      </c>
      <c r="C560" s="222" t="s">
        <v>597</v>
      </c>
      <c r="D560" s="222" t="s">
        <v>2202</v>
      </c>
      <c r="E560" s="222" t="s">
        <v>160</v>
      </c>
      <c r="F560" s="222">
        <v>35431</v>
      </c>
      <c r="G560" s="222" t="s">
        <v>3503</v>
      </c>
      <c r="H560" s="222" t="s">
        <v>343</v>
      </c>
      <c r="I560" s="222" t="s">
        <v>470</v>
      </c>
      <c r="M560" s="222" t="s">
        <v>320</v>
      </c>
    </row>
    <row r="561" spans="1:13" ht="17.25" customHeight="1">
      <c r="A561" s="222">
        <v>420284</v>
      </c>
      <c r="B561" s="222" t="s">
        <v>1367</v>
      </c>
      <c r="C561" s="222" t="s">
        <v>1205</v>
      </c>
      <c r="D561" s="222" t="s">
        <v>782</v>
      </c>
      <c r="E561" s="222" t="s">
        <v>161</v>
      </c>
      <c r="F561" s="222">
        <v>27039</v>
      </c>
      <c r="G561" s="222" t="s">
        <v>311</v>
      </c>
      <c r="H561" s="222" t="s">
        <v>343</v>
      </c>
      <c r="I561" s="222" t="s">
        <v>470</v>
      </c>
      <c r="M561" s="222" t="s">
        <v>311</v>
      </c>
    </row>
    <row r="562" spans="1:13" ht="17.25" customHeight="1">
      <c r="A562" s="222">
        <v>420322</v>
      </c>
      <c r="B562" s="222" t="s">
        <v>1721</v>
      </c>
      <c r="C562" s="222" t="s">
        <v>79</v>
      </c>
      <c r="D562" s="222" t="s">
        <v>572</v>
      </c>
      <c r="E562" s="222" t="s">
        <v>161</v>
      </c>
      <c r="F562" s="222">
        <v>34420</v>
      </c>
      <c r="G562" s="222" t="s">
        <v>311</v>
      </c>
      <c r="H562" s="222" t="s">
        <v>343</v>
      </c>
      <c r="I562" s="222" t="s">
        <v>470</v>
      </c>
      <c r="M562" s="222" t="s">
        <v>311</v>
      </c>
    </row>
    <row r="563" spans="1:13" ht="17.25" customHeight="1">
      <c r="A563" s="222">
        <v>420334</v>
      </c>
      <c r="B563" s="222" t="s">
        <v>1303</v>
      </c>
      <c r="C563" s="222" t="s">
        <v>759</v>
      </c>
      <c r="D563" s="222" t="s">
        <v>912</v>
      </c>
      <c r="E563" s="222" t="s">
        <v>161</v>
      </c>
      <c r="F563" s="222">
        <v>34632</v>
      </c>
      <c r="G563" s="222" t="s">
        <v>311</v>
      </c>
      <c r="H563" s="222" t="s">
        <v>343</v>
      </c>
      <c r="I563" s="222" t="s">
        <v>470</v>
      </c>
      <c r="M563" s="222" t="s">
        <v>327</v>
      </c>
    </row>
    <row r="564" spans="1:13" ht="17.25" customHeight="1">
      <c r="A564" s="222">
        <v>420342</v>
      </c>
      <c r="B564" s="222" t="s">
        <v>2610</v>
      </c>
      <c r="C564" s="222" t="s">
        <v>1016</v>
      </c>
      <c r="D564" s="222" t="s">
        <v>255</v>
      </c>
      <c r="E564" s="222" t="s">
        <v>161</v>
      </c>
      <c r="F564" s="222">
        <v>34909</v>
      </c>
      <c r="G564" s="222" t="s">
        <v>3544</v>
      </c>
      <c r="H564" s="222" t="s">
        <v>343</v>
      </c>
      <c r="I564" s="222" t="s">
        <v>470</v>
      </c>
      <c r="M564" s="222" t="s">
        <v>330</v>
      </c>
    </row>
    <row r="565" spans="1:13" ht="17.25" customHeight="1">
      <c r="A565" s="222">
        <v>420346</v>
      </c>
      <c r="B565" s="222" t="s">
        <v>1502</v>
      </c>
      <c r="C565" s="222" t="s">
        <v>648</v>
      </c>
      <c r="D565" s="222" t="s">
        <v>1503</v>
      </c>
      <c r="E565" s="222" t="s">
        <v>161</v>
      </c>
      <c r="F565" s="222">
        <v>35612</v>
      </c>
      <c r="G565" s="222" t="s">
        <v>311</v>
      </c>
      <c r="H565" s="222" t="s">
        <v>343</v>
      </c>
      <c r="I565" s="222" t="s">
        <v>470</v>
      </c>
      <c r="M565" s="222" t="s">
        <v>324</v>
      </c>
    </row>
    <row r="566" spans="1:13" ht="17.25" customHeight="1">
      <c r="A566" s="222">
        <v>420350</v>
      </c>
      <c r="B566" s="222" t="s">
        <v>1302</v>
      </c>
      <c r="C566" s="222" t="s">
        <v>1062</v>
      </c>
      <c r="D566" s="222" t="s">
        <v>1114</v>
      </c>
      <c r="E566" s="222" t="s">
        <v>161</v>
      </c>
      <c r="F566" s="222">
        <v>34084</v>
      </c>
      <c r="G566" s="222" t="s">
        <v>311</v>
      </c>
      <c r="H566" s="222" t="s">
        <v>343</v>
      </c>
      <c r="I566" s="222" t="s">
        <v>470</v>
      </c>
      <c r="M566" s="222" t="s">
        <v>311</v>
      </c>
    </row>
    <row r="567" spans="1:13" ht="17.25" customHeight="1">
      <c r="A567" s="222">
        <v>420358</v>
      </c>
      <c r="B567" s="222" t="s">
        <v>1948</v>
      </c>
      <c r="C567" s="222" t="s">
        <v>899</v>
      </c>
      <c r="D567" s="222" t="s">
        <v>272</v>
      </c>
      <c r="E567" s="222" t="s">
        <v>161</v>
      </c>
      <c r="F567" s="222">
        <v>35810</v>
      </c>
      <c r="G567" s="222" t="s">
        <v>311</v>
      </c>
      <c r="H567" s="222" t="s">
        <v>343</v>
      </c>
      <c r="I567" s="222" t="s">
        <v>470</v>
      </c>
      <c r="M567" s="222" t="s">
        <v>311</v>
      </c>
    </row>
    <row r="568" spans="1:13" ht="17.25" customHeight="1">
      <c r="A568" s="222">
        <v>420360</v>
      </c>
      <c r="B568" s="222" t="s">
        <v>2037</v>
      </c>
      <c r="C568" s="222" t="s">
        <v>123</v>
      </c>
      <c r="D568" s="222" t="s">
        <v>216</v>
      </c>
      <c r="E568" s="222" t="s">
        <v>160</v>
      </c>
      <c r="F568" s="222">
        <v>32210</v>
      </c>
      <c r="G568" s="222" t="s">
        <v>311</v>
      </c>
      <c r="H568" s="222" t="s">
        <v>343</v>
      </c>
      <c r="I568" s="222" t="s">
        <v>470</v>
      </c>
      <c r="M568" s="222" t="s">
        <v>311</v>
      </c>
    </row>
    <row r="569" spans="1:13" ht="17.25" customHeight="1">
      <c r="A569" s="222">
        <v>420370</v>
      </c>
      <c r="B569" s="222" t="s">
        <v>2504</v>
      </c>
      <c r="C569" s="222" t="s">
        <v>2505</v>
      </c>
      <c r="D569" s="222" t="s">
        <v>244</v>
      </c>
      <c r="E569" s="222" t="s">
        <v>160</v>
      </c>
      <c r="F569" s="222">
        <v>34789</v>
      </c>
      <c r="G569" s="222" t="s">
        <v>3479</v>
      </c>
      <c r="H569" s="222" t="s">
        <v>343</v>
      </c>
      <c r="I569" s="222" t="s">
        <v>470</v>
      </c>
      <c r="M569" s="222" t="s">
        <v>320</v>
      </c>
    </row>
    <row r="570" spans="1:13" ht="17.25" customHeight="1">
      <c r="A570" s="222">
        <v>420376</v>
      </c>
      <c r="B570" s="222" t="s">
        <v>2649</v>
      </c>
      <c r="C570" s="222" t="s">
        <v>2650</v>
      </c>
      <c r="D570" s="222" t="s">
        <v>248</v>
      </c>
      <c r="E570" s="222" t="s">
        <v>161</v>
      </c>
      <c r="F570" s="222">
        <v>35331</v>
      </c>
      <c r="G570" s="222" t="s">
        <v>311</v>
      </c>
      <c r="H570" s="222" t="s">
        <v>343</v>
      </c>
      <c r="I570" s="222" t="s">
        <v>470</v>
      </c>
      <c r="M570" s="222" t="s">
        <v>311</v>
      </c>
    </row>
    <row r="571" spans="1:13" ht="17.25" customHeight="1">
      <c r="A571" s="222">
        <v>420380</v>
      </c>
      <c r="B571" s="222" t="s">
        <v>551</v>
      </c>
      <c r="C571" s="222" t="s">
        <v>552</v>
      </c>
      <c r="D571" s="222" t="s">
        <v>553</v>
      </c>
      <c r="E571" s="222" t="s">
        <v>161</v>
      </c>
      <c r="F571" s="222">
        <v>33253</v>
      </c>
      <c r="G571" s="222" t="s">
        <v>3479</v>
      </c>
      <c r="H571" s="222" t="s">
        <v>343</v>
      </c>
      <c r="I571" s="222" t="s">
        <v>470</v>
      </c>
      <c r="M571" s="222" t="s">
        <v>320</v>
      </c>
    </row>
    <row r="572" spans="1:13" ht="17.25" customHeight="1">
      <c r="A572" s="222">
        <v>420383</v>
      </c>
      <c r="B572" s="222" t="s">
        <v>1947</v>
      </c>
      <c r="C572" s="222" t="s">
        <v>262</v>
      </c>
      <c r="D572" s="222" t="s">
        <v>700</v>
      </c>
      <c r="E572" s="222" t="s">
        <v>160</v>
      </c>
      <c r="F572" s="222">
        <v>34932</v>
      </c>
      <c r="H572" s="222" t="s">
        <v>343</v>
      </c>
      <c r="I572" s="222" t="s">
        <v>470</v>
      </c>
      <c r="M572" s="222" t="s">
        <v>311</v>
      </c>
    </row>
    <row r="573" spans="1:13" ht="17.25" customHeight="1">
      <c r="A573" s="222">
        <v>420384</v>
      </c>
      <c r="B573" s="222" t="s">
        <v>1301</v>
      </c>
      <c r="C573" s="222" t="s">
        <v>262</v>
      </c>
      <c r="D573" s="222" t="s">
        <v>221</v>
      </c>
      <c r="E573" s="222" t="s">
        <v>161</v>
      </c>
      <c r="F573" s="222">
        <v>27468</v>
      </c>
      <c r="G573" s="222" t="s">
        <v>311</v>
      </c>
      <c r="H573" s="222" t="s">
        <v>343</v>
      </c>
      <c r="I573" s="222" t="s">
        <v>470</v>
      </c>
      <c r="M573" s="222" t="s">
        <v>311</v>
      </c>
    </row>
    <row r="574" spans="1:13" ht="17.25" customHeight="1">
      <c r="A574" s="222">
        <v>420393</v>
      </c>
      <c r="B574" s="222" t="s">
        <v>1366</v>
      </c>
      <c r="C574" s="222" t="s">
        <v>960</v>
      </c>
      <c r="D574" s="222" t="s">
        <v>549</v>
      </c>
      <c r="E574" s="222" t="s">
        <v>161</v>
      </c>
      <c r="F574" s="222">
        <v>35445</v>
      </c>
      <c r="G574" s="222" t="s">
        <v>311</v>
      </c>
      <c r="H574" s="222" t="s">
        <v>343</v>
      </c>
      <c r="I574" s="222" t="s">
        <v>470</v>
      </c>
      <c r="M574" s="222" t="s">
        <v>311</v>
      </c>
    </row>
    <row r="575" spans="1:13" ht="17.25" customHeight="1">
      <c r="A575" s="222">
        <v>420440</v>
      </c>
      <c r="B575" s="222" t="s">
        <v>2502</v>
      </c>
      <c r="C575" s="222" t="s">
        <v>852</v>
      </c>
      <c r="D575" s="222" t="s">
        <v>2503</v>
      </c>
      <c r="E575" s="222" t="s">
        <v>160</v>
      </c>
      <c r="F575" s="222">
        <v>35690</v>
      </c>
      <c r="G575" s="222" t="s">
        <v>311</v>
      </c>
      <c r="H575" s="222" t="s">
        <v>343</v>
      </c>
      <c r="I575" s="222" t="s">
        <v>470</v>
      </c>
      <c r="M575" s="222" t="s">
        <v>311</v>
      </c>
    </row>
    <row r="576" spans="1:13" ht="17.25" customHeight="1">
      <c r="A576" s="222">
        <v>420442</v>
      </c>
      <c r="B576" s="222" t="s">
        <v>1300</v>
      </c>
      <c r="C576" s="222" t="s">
        <v>67</v>
      </c>
      <c r="D576" s="222" t="s">
        <v>250</v>
      </c>
      <c r="E576" s="222" t="s">
        <v>161</v>
      </c>
      <c r="F576" s="222">
        <v>35267</v>
      </c>
      <c r="G576" s="222" t="s">
        <v>331</v>
      </c>
      <c r="H576" s="222" t="s">
        <v>343</v>
      </c>
      <c r="I576" s="222" t="s">
        <v>470</v>
      </c>
      <c r="M576" s="222" t="s">
        <v>331</v>
      </c>
    </row>
    <row r="577" spans="1:15" ht="17.25" customHeight="1">
      <c r="A577" s="222">
        <v>420455</v>
      </c>
      <c r="B577" s="222" t="s">
        <v>2777</v>
      </c>
      <c r="C577" s="222" t="s">
        <v>126</v>
      </c>
      <c r="D577" s="222" t="s">
        <v>101</v>
      </c>
      <c r="E577" s="222" t="s">
        <v>160</v>
      </c>
      <c r="F577" s="222">
        <v>34211</v>
      </c>
      <c r="G577" s="222" t="s">
        <v>331</v>
      </c>
      <c r="H577" s="222" t="s">
        <v>343</v>
      </c>
      <c r="I577" s="222" t="s">
        <v>470</v>
      </c>
      <c r="M577" s="222" t="s">
        <v>331</v>
      </c>
      <c r="N577" s="222">
        <v>1262</v>
      </c>
      <c r="O577" s="222">
        <v>43866.424768518518</v>
      </c>
    </row>
    <row r="578" spans="1:15" ht="17.25" customHeight="1">
      <c r="A578" s="222">
        <v>420503</v>
      </c>
      <c r="B578" s="222" t="s">
        <v>518</v>
      </c>
      <c r="C578" s="222" t="s">
        <v>519</v>
      </c>
      <c r="D578" s="222" t="s">
        <v>520</v>
      </c>
      <c r="E578" s="222" t="s">
        <v>160</v>
      </c>
      <c r="F578" s="222">
        <v>31386</v>
      </c>
      <c r="G578" s="222" t="s">
        <v>3604</v>
      </c>
      <c r="H578" s="222" t="s">
        <v>343</v>
      </c>
      <c r="I578" s="222" t="s">
        <v>470</v>
      </c>
      <c r="M578" s="222" t="s">
        <v>320</v>
      </c>
    </row>
    <row r="579" spans="1:15" ht="17.25" customHeight="1">
      <c r="A579" s="222">
        <v>420506</v>
      </c>
      <c r="B579" s="222" t="s">
        <v>1541</v>
      </c>
      <c r="C579" s="222" t="s">
        <v>70</v>
      </c>
      <c r="D579" s="222" t="s">
        <v>220</v>
      </c>
      <c r="E579" s="222" t="s">
        <v>160</v>
      </c>
      <c r="F579" s="222">
        <v>35479</v>
      </c>
      <c r="G579" s="222" t="s">
        <v>3513</v>
      </c>
      <c r="H579" s="222" t="s">
        <v>343</v>
      </c>
      <c r="I579" s="222" t="s">
        <v>470</v>
      </c>
      <c r="M579" s="222" t="s">
        <v>337</v>
      </c>
    </row>
    <row r="580" spans="1:15" ht="17.25" customHeight="1">
      <c r="A580" s="222">
        <v>420519</v>
      </c>
      <c r="B580" s="222" t="s">
        <v>2499</v>
      </c>
      <c r="C580" s="222" t="s">
        <v>2500</v>
      </c>
      <c r="D580" s="222" t="s">
        <v>2501</v>
      </c>
      <c r="E580" s="222" t="s">
        <v>161</v>
      </c>
      <c r="F580" s="222">
        <v>35034</v>
      </c>
      <c r="G580" s="222" t="s">
        <v>3720</v>
      </c>
      <c r="H580" s="222" t="s">
        <v>343</v>
      </c>
      <c r="I580" s="222" t="s">
        <v>470</v>
      </c>
      <c r="M580" s="222" t="s">
        <v>320</v>
      </c>
    </row>
    <row r="581" spans="1:15" ht="17.25" customHeight="1">
      <c r="A581" s="222">
        <v>420528</v>
      </c>
      <c r="B581" s="222" t="s">
        <v>1866</v>
      </c>
      <c r="C581" s="222" t="s">
        <v>73</v>
      </c>
      <c r="D581" s="222" t="s">
        <v>102</v>
      </c>
      <c r="E581" s="222" t="s">
        <v>160</v>
      </c>
      <c r="F581" s="222">
        <v>35527</v>
      </c>
      <c r="G581" s="222" t="s">
        <v>311</v>
      </c>
      <c r="H581" s="222" t="s">
        <v>343</v>
      </c>
      <c r="I581" s="222" t="s">
        <v>470</v>
      </c>
      <c r="M581" s="222" t="s">
        <v>311</v>
      </c>
    </row>
    <row r="582" spans="1:15" ht="17.25" customHeight="1">
      <c r="A582" s="222">
        <v>420549</v>
      </c>
      <c r="B582" s="222" t="s">
        <v>989</v>
      </c>
      <c r="C582" s="222" t="s">
        <v>106</v>
      </c>
      <c r="D582" s="222" t="s">
        <v>1749</v>
      </c>
      <c r="E582" s="222" t="s">
        <v>160</v>
      </c>
      <c r="F582" s="222">
        <v>36030</v>
      </c>
      <c r="G582" s="222" t="s">
        <v>311</v>
      </c>
      <c r="H582" s="222" t="s">
        <v>343</v>
      </c>
      <c r="I582" s="222" t="s">
        <v>470</v>
      </c>
      <c r="M582" s="222" t="s">
        <v>316</v>
      </c>
    </row>
    <row r="583" spans="1:15" ht="17.25" customHeight="1">
      <c r="A583" s="222">
        <v>420551</v>
      </c>
      <c r="B583" s="222" t="s">
        <v>1679</v>
      </c>
      <c r="C583" s="222" t="s">
        <v>585</v>
      </c>
      <c r="D583" s="222" t="s">
        <v>235</v>
      </c>
      <c r="E583" s="222" t="s">
        <v>160</v>
      </c>
      <c r="F583" s="222">
        <v>36022</v>
      </c>
      <c r="G583" s="222" t="s">
        <v>311</v>
      </c>
      <c r="H583" s="222" t="s">
        <v>343</v>
      </c>
      <c r="I583" s="222" t="s">
        <v>470</v>
      </c>
      <c r="M583" s="222" t="s">
        <v>311</v>
      </c>
    </row>
    <row r="584" spans="1:15" ht="17.25" customHeight="1">
      <c r="A584" s="222">
        <v>420559</v>
      </c>
      <c r="B584" s="222" t="s">
        <v>2498</v>
      </c>
      <c r="C584" s="222" t="s">
        <v>75</v>
      </c>
      <c r="D584" s="222" t="s">
        <v>1156</v>
      </c>
      <c r="E584" s="222" t="s">
        <v>160</v>
      </c>
      <c r="F584" s="222">
        <v>36161</v>
      </c>
      <c r="G584" s="222" t="s">
        <v>311</v>
      </c>
      <c r="H584" s="222" t="s">
        <v>343</v>
      </c>
      <c r="I584" s="222" t="s">
        <v>470</v>
      </c>
      <c r="M584" s="222" t="s">
        <v>324</v>
      </c>
    </row>
    <row r="585" spans="1:15" ht="17.25" customHeight="1">
      <c r="A585" s="222">
        <v>420563</v>
      </c>
      <c r="B585" s="222" t="s">
        <v>1146</v>
      </c>
      <c r="C585" s="222" t="s">
        <v>73</v>
      </c>
      <c r="D585" s="222" t="s">
        <v>1501</v>
      </c>
      <c r="E585" s="222" t="s">
        <v>160</v>
      </c>
      <c r="F585" s="222">
        <v>35145</v>
      </c>
      <c r="G585" s="222" t="s">
        <v>311</v>
      </c>
      <c r="H585" s="222" t="s">
        <v>343</v>
      </c>
      <c r="I585" s="222" t="s">
        <v>470</v>
      </c>
      <c r="M585" s="222" t="s">
        <v>311</v>
      </c>
    </row>
    <row r="586" spans="1:15" ht="17.25" customHeight="1">
      <c r="A586" s="222">
        <v>420567</v>
      </c>
      <c r="B586" s="222" t="s">
        <v>1785</v>
      </c>
      <c r="C586" s="222" t="s">
        <v>1507</v>
      </c>
      <c r="D586" s="222" t="s">
        <v>1786</v>
      </c>
      <c r="E586" s="222" t="s">
        <v>160</v>
      </c>
      <c r="F586" s="222">
        <v>35803</v>
      </c>
      <c r="G586" s="222" t="s">
        <v>311</v>
      </c>
      <c r="H586" s="222" t="s">
        <v>343</v>
      </c>
      <c r="I586" s="222" t="s">
        <v>470</v>
      </c>
      <c r="M586" s="222" t="s">
        <v>311</v>
      </c>
    </row>
    <row r="587" spans="1:15" ht="17.25" customHeight="1">
      <c r="A587" s="222">
        <v>420570</v>
      </c>
      <c r="B587" s="222" t="s">
        <v>1946</v>
      </c>
      <c r="C587" s="222" t="s">
        <v>1138</v>
      </c>
      <c r="D587" s="222" t="s">
        <v>215</v>
      </c>
      <c r="E587" s="222" t="s">
        <v>160</v>
      </c>
      <c r="F587" s="222">
        <v>35403</v>
      </c>
      <c r="G587" s="222" t="s">
        <v>324</v>
      </c>
      <c r="H587" s="222" t="s">
        <v>343</v>
      </c>
      <c r="I587" s="222" t="s">
        <v>470</v>
      </c>
      <c r="M587" s="222" t="s">
        <v>324</v>
      </c>
    </row>
    <row r="588" spans="1:15" ht="17.25" customHeight="1">
      <c r="A588" s="222">
        <v>420573</v>
      </c>
      <c r="B588" s="222" t="s">
        <v>1111</v>
      </c>
      <c r="C588" s="222" t="s">
        <v>73</v>
      </c>
      <c r="D588" s="222" t="s">
        <v>1500</v>
      </c>
      <c r="E588" s="222" t="s">
        <v>160</v>
      </c>
      <c r="F588" s="222">
        <v>34700</v>
      </c>
      <c r="G588" s="222" t="s">
        <v>311</v>
      </c>
      <c r="H588" s="222" t="s">
        <v>343</v>
      </c>
      <c r="I588" s="222" t="s">
        <v>470</v>
      </c>
      <c r="M588" s="222" t="s">
        <v>320</v>
      </c>
    </row>
    <row r="589" spans="1:15" ht="17.25" customHeight="1">
      <c r="A589" s="222">
        <v>420580</v>
      </c>
      <c r="B589" s="222" t="s">
        <v>2789</v>
      </c>
      <c r="C589" s="222" t="s">
        <v>147</v>
      </c>
      <c r="D589" s="222" t="s">
        <v>252</v>
      </c>
      <c r="E589" s="222" t="s">
        <v>160</v>
      </c>
      <c r="F589" s="222">
        <v>35796</v>
      </c>
      <c r="G589" s="222" t="s">
        <v>311</v>
      </c>
      <c r="H589" s="222" t="s">
        <v>343</v>
      </c>
      <c r="I589" s="222" t="s">
        <v>470</v>
      </c>
      <c r="M589" s="222" t="s">
        <v>320</v>
      </c>
    </row>
    <row r="590" spans="1:15" ht="17.25" customHeight="1">
      <c r="A590" s="222">
        <v>420590</v>
      </c>
      <c r="B590" s="222" t="s">
        <v>592</v>
      </c>
      <c r="C590" s="222" t="s">
        <v>593</v>
      </c>
      <c r="D590" s="222" t="s">
        <v>549</v>
      </c>
      <c r="E590" s="222" t="s">
        <v>160</v>
      </c>
      <c r="F590" s="222">
        <v>35796</v>
      </c>
      <c r="G590" s="222" t="s">
        <v>3498</v>
      </c>
      <c r="H590" s="222" t="s">
        <v>343</v>
      </c>
      <c r="I590" s="222" t="s">
        <v>470</v>
      </c>
      <c r="M590" s="222" t="s">
        <v>320</v>
      </c>
    </row>
    <row r="591" spans="1:15" ht="17.25" customHeight="1">
      <c r="A591" s="222">
        <v>420592</v>
      </c>
      <c r="B591" s="222" t="s">
        <v>2125</v>
      </c>
      <c r="C591" s="222" t="s">
        <v>86</v>
      </c>
      <c r="D591" s="222" t="s">
        <v>220</v>
      </c>
      <c r="E591" s="222" t="s">
        <v>160</v>
      </c>
      <c r="F591" s="222">
        <v>35923</v>
      </c>
      <c r="G591" s="222" t="s">
        <v>311</v>
      </c>
      <c r="H591" s="222" t="s">
        <v>343</v>
      </c>
      <c r="I591" s="222" t="s">
        <v>470</v>
      </c>
      <c r="M591" s="222" t="s">
        <v>311</v>
      </c>
    </row>
    <row r="592" spans="1:15" ht="17.25" customHeight="1">
      <c r="A592" s="222">
        <v>420608</v>
      </c>
      <c r="B592" s="222" t="s">
        <v>2269</v>
      </c>
      <c r="C592" s="222" t="s">
        <v>123</v>
      </c>
      <c r="D592" s="222" t="s">
        <v>263</v>
      </c>
      <c r="E592" s="222" t="s">
        <v>161</v>
      </c>
      <c r="F592" s="222">
        <v>34335</v>
      </c>
      <c r="G592" s="222" t="s">
        <v>311</v>
      </c>
      <c r="H592" s="222" t="s">
        <v>343</v>
      </c>
      <c r="I592" s="222" t="s">
        <v>470</v>
      </c>
      <c r="M592" s="222" t="s">
        <v>311</v>
      </c>
    </row>
    <row r="593" spans="1:13" ht="17.25" customHeight="1">
      <c r="A593" s="222">
        <v>420632</v>
      </c>
      <c r="B593" s="222" t="s">
        <v>2497</v>
      </c>
      <c r="C593" s="222" t="s">
        <v>606</v>
      </c>
      <c r="D593" s="222" t="s">
        <v>233</v>
      </c>
      <c r="E593" s="222" t="s">
        <v>161</v>
      </c>
      <c r="F593" s="222">
        <v>36162</v>
      </c>
      <c r="G593" s="222" t="s">
        <v>3470</v>
      </c>
      <c r="H593" s="222" t="s">
        <v>343</v>
      </c>
      <c r="I593" s="222" t="s">
        <v>470</v>
      </c>
      <c r="M593" s="222" t="s">
        <v>320</v>
      </c>
    </row>
    <row r="594" spans="1:13" ht="17.25" customHeight="1">
      <c r="A594" s="222">
        <v>420638</v>
      </c>
      <c r="B594" s="222" t="s">
        <v>3141</v>
      </c>
      <c r="C594" s="222" t="s">
        <v>506</v>
      </c>
      <c r="D594" s="222" t="s">
        <v>757</v>
      </c>
      <c r="E594" s="222" t="s">
        <v>161</v>
      </c>
      <c r="F594" s="222">
        <v>35825</v>
      </c>
      <c r="G594" s="222" t="s">
        <v>311</v>
      </c>
      <c r="H594" s="222" t="s">
        <v>343</v>
      </c>
      <c r="I594" s="222" t="s">
        <v>361</v>
      </c>
      <c r="M594" s="222" t="s">
        <v>330</v>
      </c>
    </row>
    <row r="595" spans="1:13" ht="17.25" customHeight="1">
      <c r="A595" s="222">
        <v>420646</v>
      </c>
      <c r="B595" s="222" t="s">
        <v>1865</v>
      </c>
      <c r="C595" s="222" t="s">
        <v>74</v>
      </c>
      <c r="D595" s="222" t="s">
        <v>1027</v>
      </c>
      <c r="E595" s="222" t="s">
        <v>160</v>
      </c>
      <c r="F595" s="222">
        <v>35521</v>
      </c>
      <c r="G595" s="222" t="s">
        <v>311</v>
      </c>
      <c r="H595" s="222" t="s">
        <v>343</v>
      </c>
      <c r="I595" s="222" t="s">
        <v>470</v>
      </c>
      <c r="M595" s="222" t="s">
        <v>311</v>
      </c>
    </row>
    <row r="596" spans="1:13" ht="17.25" customHeight="1">
      <c r="A596" s="222">
        <v>420648</v>
      </c>
      <c r="B596" s="222" t="s">
        <v>2372</v>
      </c>
      <c r="C596" s="222" t="s">
        <v>899</v>
      </c>
      <c r="D596" s="222" t="s">
        <v>248</v>
      </c>
      <c r="E596" s="222" t="s">
        <v>160</v>
      </c>
      <c r="F596" s="222">
        <v>35069</v>
      </c>
      <c r="G596" s="222" t="s">
        <v>311</v>
      </c>
      <c r="H596" s="222" t="s">
        <v>343</v>
      </c>
      <c r="I596" s="222" t="s">
        <v>470</v>
      </c>
      <c r="M596" s="222" t="s">
        <v>311</v>
      </c>
    </row>
    <row r="597" spans="1:13" ht="17.25" customHeight="1">
      <c r="A597" s="222">
        <v>420658</v>
      </c>
      <c r="B597" s="222" t="s">
        <v>2306</v>
      </c>
      <c r="C597" s="222" t="s">
        <v>73</v>
      </c>
      <c r="D597" s="222" t="s">
        <v>572</v>
      </c>
      <c r="E597" s="222" t="s">
        <v>161</v>
      </c>
      <c r="F597" s="222">
        <v>34700</v>
      </c>
      <c r="G597" s="222" t="s">
        <v>311</v>
      </c>
      <c r="H597" s="222" t="s">
        <v>343</v>
      </c>
      <c r="I597" s="222" t="s">
        <v>470</v>
      </c>
      <c r="M597" s="222" t="s">
        <v>311</v>
      </c>
    </row>
    <row r="598" spans="1:13" ht="17.25" customHeight="1">
      <c r="A598" s="222">
        <v>420663</v>
      </c>
      <c r="B598" s="222" t="s">
        <v>1299</v>
      </c>
      <c r="C598" s="222" t="s">
        <v>94</v>
      </c>
      <c r="D598" s="222" t="s">
        <v>246</v>
      </c>
      <c r="E598" s="222" t="s">
        <v>161</v>
      </c>
      <c r="F598" s="222">
        <v>32978</v>
      </c>
      <c r="G598" s="222" t="s">
        <v>311</v>
      </c>
      <c r="H598" s="222" t="s">
        <v>343</v>
      </c>
      <c r="I598" s="222" t="s">
        <v>470</v>
      </c>
      <c r="M598" s="222" t="s">
        <v>311</v>
      </c>
    </row>
    <row r="599" spans="1:13" ht="17.25" customHeight="1">
      <c r="A599" s="222">
        <v>420668</v>
      </c>
      <c r="B599" s="222" t="s">
        <v>1748</v>
      </c>
      <c r="C599" s="222" t="s">
        <v>94</v>
      </c>
      <c r="D599" s="222" t="s">
        <v>240</v>
      </c>
      <c r="E599" s="222" t="s">
        <v>161</v>
      </c>
      <c r="F599" s="222">
        <v>35643</v>
      </c>
      <c r="G599" s="222" t="s">
        <v>3528</v>
      </c>
      <c r="H599" s="222" t="s">
        <v>343</v>
      </c>
      <c r="I599" s="222" t="s">
        <v>470</v>
      </c>
      <c r="M599" s="222" t="s">
        <v>314</v>
      </c>
    </row>
    <row r="600" spans="1:13" ht="17.25" customHeight="1">
      <c r="A600" s="222">
        <v>420670</v>
      </c>
      <c r="B600" s="222" t="s">
        <v>2496</v>
      </c>
      <c r="C600" s="222" t="s">
        <v>125</v>
      </c>
      <c r="D600" s="222" t="s">
        <v>228</v>
      </c>
      <c r="E600" s="222" t="s">
        <v>161</v>
      </c>
      <c r="F600" s="222">
        <v>35925</v>
      </c>
      <c r="G600" s="222" t="s">
        <v>311</v>
      </c>
      <c r="H600" s="222" t="s">
        <v>343</v>
      </c>
      <c r="I600" s="222" t="s">
        <v>470</v>
      </c>
      <c r="M600" s="222" t="s">
        <v>311</v>
      </c>
    </row>
    <row r="601" spans="1:13" ht="17.25" customHeight="1">
      <c r="A601" s="222">
        <v>420684</v>
      </c>
      <c r="B601" s="222" t="s">
        <v>1585</v>
      </c>
      <c r="C601" s="222" t="s">
        <v>82</v>
      </c>
      <c r="D601" s="222" t="s">
        <v>505</v>
      </c>
      <c r="E601" s="222" t="s">
        <v>161</v>
      </c>
      <c r="F601" s="222">
        <v>36162</v>
      </c>
      <c r="G601" s="222" t="s">
        <v>311</v>
      </c>
      <c r="H601" s="222" t="s">
        <v>343</v>
      </c>
      <c r="I601" s="222" t="s">
        <v>470</v>
      </c>
      <c r="M601" s="222" t="s">
        <v>311</v>
      </c>
    </row>
    <row r="602" spans="1:13" ht="17.25" customHeight="1">
      <c r="A602" s="222">
        <v>420695</v>
      </c>
      <c r="B602" s="222" t="s">
        <v>2959</v>
      </c>
      <c r="C602" s="222" t="s">
        <v>150</v>
      </c>
      <c r="D602" s="222" t="s">
        <v>732</v>
      </c>
      <c r="E602" s="222" t="s">
        <v>161</v>
      </c>
      <c r="F602" s="222">
        <v>31464</v>
      </c>
      <c r="G602" s="222" t="s">
        <v>315</v>
      </c>
      <c r="H602" s="222" t="s">
        <v>343</v>
      </c>
      <c r="I602" s="222" t="s">
        <v>470</v>
      </c>
      <c r="M602" s="222" t="s">
        <v>320</v>
      </c>
    </row>
    <row r="603" spans="1:13" ht="17.25" customHeight="1">
      <c r="A603" s="222">
        <v>420699</v>
      </c>
      <c r="B603" s="222" t="s">
        <v>2096</v>
      </c>
      <c r="C603" s="222" t="s">
        <v>1201</v>
      </c>
      <c r="D603" s="222" t="s">
        <v>500</v>
      </c>
      <c r="E603" s="222" t="s">
        <v>160</v>
      </c>
      <c r="F603" s="222">
        <v>36264</v>
      </c>
      <c r="G603" s="222" t="s">
        <v>322</v>
      </c>
      <c r="H603" s="222" t="s">
        <v>343</v>
      </c>
      <c r="I603" s="222" t="s">
        <v>470</v>
      </c>
      <c r="M603" s="222" t="s">
        <v>311</v>
      </c>
    </row>
    <row r="604" spans="1:13" ht="17.25" customHeight="1">
      <c r="A604" s="222">
        <v>420701</v>
      </c>
      <c r="B604" s="222" t="s">
        <v>1297</v>
      </c>
      <c r="C604" s="222" t="s">
        <v>103</v>
      </c>
      <c r="D604" s="222" t="s">
        <v>1298</v>
      </c>
      <c r="E604" s="222" t="s">
        <v>161</v>
      </c>
      <c r="F604" s="222">
        <v>35684</v>
      </c>
      <c r="G604" s="222" t="s">
        <v>331</v>
      </c>
      <c r="H604" s="222" t="s">
        <v>343</v>
      </c>
      <c r="I604" s="222" t="s">
        <v>470</v>
      </c>
      <c r="M604" s="222" t="s">
        <v>331</v>
      </c>
    </row>
    <row r="605" spans="1:13" ht="17.25" customHeight="1">
      <c r="A605" s="222">
        <v>420703</v>
      </c>
      <c r="B605" s="222" t="s">
        <v>1584</v>
      </c>
      <c r="C605" s="222" t="s">
        <v>80</v>
      </c>
      <c r="D605" s="222" t="s">
        <v>254</v>
      </c>
      <c r="E605" s="222" t="s">
        <v>161</v>
      </c>
      <c r="F605" s="222">
        <v>34715</v>
      </c>
      <c r="G605" s="222" t="s">
        <v>311</v>
      </c>
      <c r="H605" s="222" t="s">
        <v>343</v>
      </c>
      <c r="I605" s="222" t="s">
        <v>470</v>
      </c>
      <c r="M605" s="222" t="s">
        <v>311</v>
      </c>
    </row>
    <row r="606" spans="1:13" ht="17.25" customHeight="1">
      <c r="A606" s="222">
        <v>420705</v>
      </c>
      <c r="B606" s="222" t="s">
        <v>1296</v>
      </c>
      <c r="C606" s="222" t="s">
        <v>821</v>
      </c>
      <c r="D606" s="222" t="s">
        <v>234</v>
      </c>
      <c r="E606" s="222" t="s">
        <v>161</v>
      </c>
      <c r="F606" s="222">
        <v>34586</v>
      </c>
      <c r="G606" s="222" t="s">
        <v>311</v>
      </c>
      <c r="H606" s="222" t="s">
        <v>343</v>
      </c>
      <c r="I606" s="222" t="s">
        <v>470</v>
      </c>
      <c r="M606" s="222" t="s">
        <v>337</v>
      </c>
    </row>
    <row r="607" spans="1:13" ht="17.25" customHeight="1">
      <c r="A607" s="222">
        <v>420706</v>
      </c>
      <c r="B607" s="222" t="s">
        <v>3168</v>
      </c>
      <c r="C607" s="222" t="s">
        <v>697</v>
      </c>
      <c r="D607" s="222" t="s">
        <v>218</v>
      </c>
      <c r="E607" s="222" t="s">
        <v>161</v>
      </c>
      <c r="F607" s="222">
        <v>34840</v>
      </c>
      <c r="G607" s="222" t="s">
        <v>311</v>
      </c>
      <c r="H607" s="222" t="s">
        <v>343</v>
      </c>
      <c r="I607" s="222" t="s">
        <v>361</v>
      </c>
      <c r="M607" s="222" t="s">
        <v>311</v>
      </c>
    </row>
    <row r="608" spans="1:13" ht="17.25" customHeight="1">
      <c r="A608" s="222">
        <v>420712</v>
      </c>
      <c r="B608" s="222" t="s">
        <v>2495</v>
      </c>
      <c r="C608" s="222" t="s">
        <v>67</v>
      </c>
      <c r="D608" s="222" t="s">
        <v>252</v>
      </c>
      <c r="E608" s="222" t="s">
        <v>160</v>
      </c>
      <c r="F608" s="222">
        <v>32954</v>
      </c>
      <c r="G608" s="222" t="s">
        <v>324</v>
      </c>
      <c r="H608" s="222" t="s">
        <v>343</v>
      </c>
      <c r="I608" s="222" t="s">
        <v>470</v>
      </c>
      <c r="M608" s="222" t="s">
        <v>324</v>
      </c>
    </row>
    <row r="609" spans="1:13" ht="17.25" customHeight="1">
      <c r="A609" s="222">
        <v>420720</v>
      </c>
      <c r="B609" s="222" t="s">
        <v>3216</v>
      </c>
      <c r="C609" s="222" t="s">
        <v>619</v>
      </c>
      <c r="D609" s="222" t="s">
        <v>250</v>
      </c>
      <c r="E609" s="222" t="s">
        <v>160</v>
      </c>
      <c r="F609" s="222">
        <v>35796</v>
      </c>
      <c r="G609" s="222" t="s">
        <v>311</v>
      </c>
      <c r="H609" s="222" t="s">
        <v>343</v>
      </c>
      <c r="I609" s="222" t="s">
        <v>361</v>
      </c>
      <c r="M609" s="222" t="s">
        <v>314</v>
      </c>
    </row>
    <row r="610" spans="1:13" ht="17.25" customHeight="1">
      <c r="A610" s="222">
        <v>420721</v>
      </c>
      <c r="B610" s="222" t="s">
        <v>2418</v>
      </c>
      <c r="C610" s="222" t="s">
        <v>73</v>
      </c>
      <c r="D610" s="222" t="s">
        <v>222</v>
      </c>
      <c r="E610" s="222" t="s">
        <v>160</v>
      </c>
      <c r="F610" s="222">
        <v>36180</v>
      </c>
      <c r="G610" s="222" t="s">
        <v>311</v>
      </c>
      <c r="H610" s="222" t="s">
        <v>343</v>
      </c>
      <c r="I610" s="222" t="s">
        <v>470</v>
      </c>
      <c r="M610" s="222" t="s">
        <v>311</v>
      </c>
    </row>
    <row r="611" spans="1:13" ht="17.25" customHeight="1">
      <c r="A611" s="222">
        <v>420729</v>
      </c>
      <c r="B611" s="222" t="s">
        <v>2074</v>
      </c>
      <c r="C611" s="222" t="s">
        <v>73</v>
      </c>
      <c r="D611" s="222" t="s">
        <v>274</v>
      </c>
      <c r="E611" s="222" t="s">
        <v>160</v>
      </c>
      <c r="F611" s="222">
        <v>35796</v>
      </c>
      <c r="G611" s="222" t="s">
        <v>3598</v>
      </c>
      <c r="H611" s="222" t="s">
        <v>343</v>
      </c>
      <c r="I611" s="222" t="s">
        <v>470</v>
      </c>
      <c r="M611" s="222" t="s">
        <v>320</v>
      </c>
    </row>
    <row r="612" spans="1:13" ht="17.25" customHeight="1">
      <c r="A612" s="222">
        <v>420738</v>
      </c>
      <c r="B612" s="222" t="s">
        <v>2430</v>
      </c>
      <c r="C612" s="222" t="s">
        <v>94</v>
      </c>
      <c r="D612" s="222" t="s">
        <v>215</v>
      </c>
      <c r="E612" s="222" t="s">
        <v>161</v>
      </c>
      <c r="F612" s="222">
        <v>35809</v>
      </c>
      <c r="G612" s="222" t="s">
        <v>311</v>
      </c>
      <c r="H612" s="222" t="s">
        <v>343</v>
      </c>
      <c r="I612" s="222" t="s">
        <v>470</v>
      </c>
      <c r="M612" s="222" t="s">
        <v>312</v>
      </c>
    </row>
    <row r="613" spans="1:13" ht="17.25" customHeight="1">
      <c r="A613" s="222">
        <v>420744</v>
      </c>
      <c r="B613" s="222" t="s">
        <v>1295</v>
      </c>
      <c r="C613" s="222" t="s">
        <v>73</v>
      </c>
      <c r="D613" s="222" t="s">
        <v>235</v>
      </c>
      <c r="E613" s="222" t="s">
        <v>160</v>
      </c>
      <c r="F613" s="222">
        <v>35957</v>
      </c>
      <c r="G613" s="222" t="s">
        <v>311</v>
      </c>
      <c r="H613" s="222" t="s">
        <v>343</v>
      </c>
      <c r="I613" s="222" t="s">
        <v>470</v>
      </c>
      <c r="M613" s="222" t="s">
        <v>337</v>
      </c>
    </row>
    <row r="614" spans="1:13" ht="17.25" customHeight="1">
      <c r="A614" s="222">
        <v>420753</v>
      </c>
      <c r="B614" s="222" t="s">
        <v>1678</v>
      </c>
      <c r="C614" s="222" t="s">
        <v>128</v>
      </c>
      <c r="D614" s="222" t="s">
        <v>785</v>
      </c>
      <c r="E614" s="222" t="s">
        <v>161</v>
      </c>
      <c r="F614" s="222">
        <v>35758</v>
      </c>
      <c r="G614" s="222" t="s">
        <v>321</v>
      </c>
      <c r="H614" s="222" t="s">
        <v>343</v>
      </c>
      <c r="I614" s="222" t="s">
        <v>470</v>
      </c>
      <c r="M614" s="222" t="s">
        <v>337</v>
      </c>
    </row>
    <row r="615" spans="1:13" ht="17.25" customHeight="1">
      <c r="A615" s="222">
        <v>420755</v>
      </c>
      <c r="B615" s="222" t="s">
        <v>2247</v>
      </c>
      <c r="C615" s="222" t="s">
        <v>559</v>
      </c>
      <c r="D615" s="222" t="s">
        <v>522</v>
      </c>
      <c r="E615" s="222" t="s">
        <v>161</v>
      </c>
      <c r="F615" s="222">
        <v>31300</v>
      </c>
      <c r="G615" s="222" t="s">
        <v>315</v>
      </c>
      <c r="H615" s="222" t="s">
        <v>343</v>
      </c>
      <c r="I615" s="222" t="s">
        <v>470</v>
      </c>
      <c r="M615" s="222" t="s">
        <v>320</v>
      </c>
    </row>
    <row r="616" spans="1:13" ht="17.25" customHeight="1">
      <c r="A616" s="222">
        <v>420758</v>
      </c>
      <c r="B616" s="222" t="s">
        <v>3070</v>
      </c>
      <c r="C616" s="222" t="s">
        <v>1057</v>
      </c>
      <c r="D616" s="222" t="s">
        <v>645</v>
      </c>
      <c r="E616" s="222" t="s">
        <v>160</v>
      </c>
      <c r="F616" s="222">
        <v>36439</v>
      </c>
      <c r="G616" s="222" t="s">
        <v>311</v>
      </c>
      <c r="H616" s="222" t="s">
        <v>343</v>
      </c>
      <c r="I616" s="222" t="s">
        <v>470</v>
      </c>
      <c r="M616" s="222" t="s">
        <v>311</v>
      </c>
    </row>
    <row r="617" spans="1:13" ht="17.25" customHeight="1">
      <c r="A617" s="222">
        <v>420759</v>
      </c>
      <c r="B617" s="222" t="s">
        <v>1427</v>
      </c>
      <c r="C617" s="222" t="s">
        <v>129</v>
      </c>
      <c r="D617" s="222" t="s">
        <v>1428</v>
      </c>
      <c r="E617" s="222" t="s">
        <v>160</v>
      </c>
      <c r="F617" s="222">
        <v>35796</v>
      </c>
      <c r="G617" s="222" t="s">
        <v>311</v>
      </c>
      <c r="H617" s="222" t="s">
        <v>343</v>
      </c>
      <c r="I617" s="222" t="s">
        <v>470</v>
      </c>
      <c r="M617" s="222" t="s">
        <v>311</v>
      </c>
    </row>
    <row r="618" spans="1:13" ht="17.25" customHeight="1">
      <c r="A618" s="222">
        <v>420762</v>
      </c>
      <c r="B618" s="222" t="s">
        <v>1646</v>
      </c>
      <c r="C618" s="222" t="s">
        <v>1128</v>
      </c>
      <c r="D618" s="222" t="s">
        <v>690</v>
      </c>
      <c r="E618" s="222" t="s">
        <v>161</v>
      </c>
      <c r="F618" s="222">
        <v>35089</v>
      </c>
      <c r="G618" s="222" t="s">
        <v>331</v>
      </c>
      <c r="H618" s="222" t="s">
        <v>343</v>
      </c>
      <c r="I618" s="222" t="s">
        <v>470</v>
      </c>
      <c r="M618" s="222" t="s">
        <v>331</v>
      </c>
    </row>
    <row r="619" spans="1:13" ht="17.25" customHeight="1">
      <c r="A619" s="222">
        <v>420768</v>
      </c>
      <c r="B619" s="222" t="s">
        <v>1614</v>
      </c>
      <c r="C619" s="222" t="s">
        <v>81</v>
      </c>
      <c r="D619" s="222" t="s">
        <v>638</v>
      </c>
      <c r="E619" s="222" t="s">
        <v>161</v>
      </c>
      <c r="F619" s="222">
        <v>36002</v>
      </c>
      <c r="G619" s="222" t="s">
        <v>311</v>
      </c>
      <c r="H619" s="222" t="s">
        <v>343</v>
      </c>
      <c r="I619" s="222" t="s">
        <v>470</v>
      </c>
      <c r="M619" s="222" t="s">
        <v>311</v>
      </c>
    </row>
    <row r="620" spans="1:13" ht="17.25" customHeight="1">
      <c r="A620" s="222">
        <v>420769</v>
      </c>
      <c r="B620" s="222" t="s">
        <v>1294</v>
      </c>
      <c r="C620" s="222" t="s">
        <v>641</v>
      </c>
      <c r="D620" s="222" t="s">
        <v>522</v>
      </c>
      <c r="E620" s="222" t="s">
        <v>161</v>
      </c>
      <c r="F620" s="222">
        <v>36101</v>
      </c>
      <c r="G620" s="222" t="s">
        <v>311</v>
      </c>
      <c r="H620" s="222" t="s">
        <v>343</v>
      </c>
      <c r="I620" s="222" t="s">
        <v>470</v>
      </c>
      <c r="M620" s="222" t="s">
        <v>320</v>
      </c>
    </row>
    <row r="621" spans="1:13" ht="17.25" customHeight="1">
      <c r="A621" s="222">
        <v>420773</v>
      </c>
      <c r="B621" s="222" t="s">
        <v>3399</v>
      </c>
      <c r="C621" s="222" t="s">
        <v>559</v>
      </c>
      <c r="D621" s="222" t="s">
        <v>272</v>
      </c>
      <c r="E621" s="222" t="s">
        <v>161</v>
      </c>
      <c r="F621" s="222">
        <v>35065</v>
      </c>
      <c r="G621" s="222" t="s">
        <v>311</v>
      </c>
      <c r="H621" s="222" t="s">
        <v>343</v>
      </c>
      <c r="I621" s="222" t="s">
        <v>361</v>
      </c>
      <c r="M621" s="222" t="s">
        <v>311</v>
      </c>
    </row>
    <row r="622" spans="1:13" ht="17.25" customHeight="1">
      <c r="A622" s="222">
        <v>420774</v>
      </c>
      <c r="B622" s="222" t="s">
        <v>2340</v>
      </c>
      <c r="C622" s="222" t="s">
        <v>71</v>
      </c>
      <c r="D622" s="222" t="s">
        <v>2341</v>
      </c>
      <c r="E622" s="222" t="s">
        <v>161</v>
      </c>
      <c r="F622" s="222">
        <v>35431</v>
      </c>
      <c r="G622" s="222" t="s">
        <v>311</v>
      </c>
      <c r="H622" s="222" t="s">
        <v>343</v>
      </c>
      <c r="I622" s="222" t="s">
        <v>470</v>
      </c>
      <c r="M622" s="222" t="s">
        <v>311</v>
      </c>
    </row>
    <row r="623" spans="1:13" ht="17.25" customHeight="1">
      <c r="A623" s="222">
        <v>420775</v>
      </c>
      <c r="B623" s="222" t="s">
        <v>2268</v>
      </c>
      <c r="C623" s="222" t="s">
        <v>75</v>
      </c>
      <c r="D623" s="222" t="s">
        <v>825</v>
      </c>
      <c r="E623" s="222" t="s">
        <v>161</v>
      </c>
      <c r="F623" s="222">
        <v>35719</v>
      </c>
      <c r="G623" s="222" t="s">
        <v>311</v>
      </c>
      <c r="H623" s="222" t="s">
        <v>343</v>
      </c>
      <c r="I623" s="222" t="s">
        <v>470</v>
      </c>
      <c r="M623" s="222" t="s">
        <v>327</v>
      </c>
    </row>
    <row r="624" spans="1:13" ht="17.25" customHeight="1">
      <c r="A624" s="222">
        <v>420780</v>
      </c>
      <c r="B624" s="222" t="s">
        <v>3371</v>
      </c>
      <c r="C624" s="222" t="s">
        <v>262</v>
      </c>
      <c r="D624" s="222" t="s">
        <v>700</v>
      </c>
      <c r="E624" s="222" t="s">
        <v>160</v>
      </c>
      <c r="F624" s="222">
        <v>35897</v>
      </c>
      <c r="G624" s="222" t="s">
        <v>311</v>
      </c>
      <c r="H624" s="222" t="s">
        <v>343</v>
      </c>
      <c r="I624" s="222" t="s">
        <v>361</v>
      </c>
      <c r="M624" s="222" t="s">
        <v>311</v>
      </c>
    </row>
    <row r="625" spans="1:13" ht="17.25" customHeight="1">
      <c r="A625" s="222">
        <v>420783</v>
      </c>
      <c r="B625" s="222" t="s">
        <v>1784</v>
      </c>
      <c r="C625" s="222" t="s">
        <v>1080</v>
      </c>
      <c r="D625" s="222" t="s">
        <v>234</v>
      </c>
      <c r="E625" s="222" t="s">
        <v>160</v>
      </c>
      <c r="F625" s="222">
        <v>35088</v>
      </c>
      <c r="G625" s="222" t="s">
        <v>3479</v>
      </c>
      <c r="H625" s="222" t="s">
        <v>343</v>
      </c>
      <c r="I625" s="222" t="s">
        <v>470</v>
      </c>
      <c r="M625" s="222" t="s">
        <v>320</v>
      </c>
    </row>
    <row r="626" spans="1:13" ht="17.25" customHeight="1">
      <c r="A626" s="222">
        <v>420785</v>
      </c>
      <c r="B626" s="222" t="s">
        <v>1945</v>
      </c>
      <c r="C626" s="222" t="s">
        <v>70</v>
      </c>
      <c r="D626" s="222" t="s">
        <v>982</v>
      </c>
      <c r="E626" s="222" t="s">
        <v>160</v>
      </c>
      <c r="F626" s="222">
        <v>29764</v>
      </c>
      <c r="G626" s="222" t="s">
        <v>311</v>
      </c>
      <c r="H626" s="222" t="s">
        <v>344</v>
      </c>
      <c r="I626" s="222" t="s">
        <v>470</v>
      </c>
      <c r="M626" s="222" t="s">
        <v>297</v>
      </c>
    </row>
    <row r="627" spans="1:13" ht="17.25" customHeight="1">
      <c r="A627" s="222">
        <v>420792</v>
      </c>
      <c r="B627" s="222" t="s">
        <v>2035</v>
      </c>
      <c r="C627" s="222" t="s">
        <v>2036</v>
      </c>
      <c r="D627" s="222" t="s">
        <v>142</v>
      </c>
      <c r="E627" s="222" t="s">
        <v>161</v>
      </c>
      <c r="F627" s="222">
        <v>35479</v>
      </c>
      <c r="G627" s="222" t="s">
        <v>311</v>
      </c>
      <c r="H627" s="222" t="s">
        <v>343</v>
      </c>
      <c r="I627" s="222" t="s">
        <v>470</v>
      </c>
      <c r="M627" s="222" t="s">
        <v>311</v>
      </c>
    </row>
    <row r="628" spans="1:13" ht="17.25" customHeight="1">
      <c r="A628" s="222">
        <v>420799</v>
      </c>
      <c r="B628" s="222" t="s">
        <v>1782</v>
      </c>
      <c r="C628" s="222" t="s">
        <v>834</v>
      </c>
      <c r="D628" s="222" t="s">
        <v>1783</v>
      </c>
      <c r="E628" s="222" t="s">
        <v>161</v>
      </c>
      <c r="F628" s="222">
        <v>35980</v>
      </c>
      <c r="G628" s="222" t="s">
        <v>311</v>
      </c>
      <c r="H628" s="222" t="s">
        <v>343</v>
      </c>
      <c r="I628" s="222" t="s">
        <v>470</v>
      </c>
      <c r="M628" s="222" t="s">
        <v>327</v>
      </c>
    </row>
    <row r="629" spans="1:13" ht="17.25" customHeight="1">
      <c r="A629" s="222">
        <v>420800</v>
      </c>
      <c r="B629" s="222" t="s">
        <v>2034</v>
      </c>
      <c r="C629" s="222" t="s">
        <v>506</v>
      </c>
      <c r="D629" s="222" t="s">
        <v>223</v>
      </c>
      <c r="E629" s="222" t="s">
        <v>161</v>
      </c>
      <c r="F629" s="222">
        <v>35587</v>
      </c>
      <c r="G629" s="222" t="s">
        <v>320</v>
      </c>
      <c r="H629" s="222" t="s">
        <v>343</v>
      </c>
      <c r="I629" s="222" t="s">
        <v>470</v>
      </c>
      <c r="M629" s="222" t="s">
        <v>330</v>
      </c>
    </row>
    <row r="630" spans="1:13" ht="17.25" customHeight="1">
      <c r="A630" s="222">
        <v>420812</v>
      </c>
      <c r="B630" s="222" t="s">
        <v>1292</v>
      </c>
      <c r="C630" s="222" t="s">
        <v>134</v>
      </c>
      <c r="D630" s="222" t="s">
        <v>1293</v>
      </c>
      <c r="E630" s="222" t="s">
        <v>161</v>
      </c>
      <c r="F630" s="222">
        <v>35554</v>
      </c>
      <c r="G630" s="222" t="s">
        <v>335</v>
      </c>
      <c r="H630" s="222" t="s">
        <v>343</v>
      </c>
      <c r="I630" s="222" t="s">
        <v>470</v>
      </c>
      <c r="M630" s="222" t="s">
        <v>320</v>
      </c>
    </row>
    <row r="631" spans="1:13" ht="17.25" customHeight="1">
      <c r="A631" s="222">
        <v>420820</v>
      </c>
      <c r="B631" s="222" t="s">
        <v>1645</v>
      </c>
      <c r="C631" s="222" t="s">
        <v>619</v>
      </c>
      <c r="D631" s="222" t="s">
        <v>220</v>
      </c>
      <c r="E631" s="222" t="s">
        <v>160</v>
      </c>
      <c r="F631" s="222">
        <v>35864</v>
      </c>
      <c r="G631" s="222" t="s">
        <v>311</v>
      </c>
      <c r="H631" s="222" t="s">
        <v>343</v>
      </c>
      <c r="I631" s="222" t="s">
        <v>470</v>
      </c>
      <c r="M631" s="222" t="s">
        <v>331</v>
      </c>
    </row>
    <row r="632" spans="1:13" ht="17.25" customHeight="1">
      <c r="A632" s="222">
        <v>420826</v>
      </c>
      <c r="B632" s="222" t="s">
        <v>3126</v>
      </c>
      <c r="C632" s="222" t="s">
        <v>602</v>
      </c>
      <c r="D632" s="222" t="s">
        <v>216</v>
      </c>
      <c r="E632" s="222" t="s">
        <v>160</v>
      </c>
      <c r="F632" s="222">
        <v>35443</v>
      </c>
      <c r="G632" s="222" t="s">
        <v>311</v>
      </c>
      <c r="H632" s="222" t="s">
        <v>343</v>
      </c>
      <c r="I632" s="222" t="s">
        <v>361</v>
      </c>
      <c r="M632" s="222" t="s">
        <v>311</v>
      </c>
    </row>
    <row r="633" spans="1:13" ht="17.25" customHeight="1">
      <c r="A633" s="222">
        <v>420833</v>
      </c>
      <c r="B633" s="222" t="s">
        <v>1499</v>
      </c>
      <c r="C633" s="222" t="s">
        <v>108</v>
      </c>
      <c r="D633" s="222" t="s">
        <v>246</v>
      </c>
      <c r="E633" s="222" t="s">
        <v>160</v>
      </c>
      <c r="F633" s="222">
        <v>36180</v>
      </c>
      <c r="G633" s="222" t="s">
        <v>311</v>
      </c>
      <c r="H633" s="222" t="s">
        <v>343</v>
      </c>
      <c r="I633" s="222" t="s">
        <v>470</v>
      </c>
      <c r="M633" s="222" t="s">
        <v>311</v>
      </c>
    </row>
    <row r="634" spans="1:13" ht="17.25" customHeight="1">
      <c r="A634" s="222">
        <v>420834</v>
      </c>
      <c r="B634" s="222" t="s">
        <v>1676</v>
      </c>
      <c r="C634" s="222" t="s">
        <v>1153</v>
      </c>
      <c r="D634" s="222" t="s">
        <v>1677</v>
      </c>
      <c r="E634" s="222" t="s">
        <v>160</v>
      </c>
      <c r="F634" s="222">
        <v>35930</v>
      </c>
      <c r="G634" s="222" t="s">
        <v>311</v>
      </c>
      <c r="H634" s="222" t="s">
        <v>343</v>
      </c>
      <c r="I634" s="222" t="s">
        <v>470</v>
      </c>
      <c r="M634" s="222" t="s">
        <v>316</v>
      </c>
    </row>
    <row r="635" spans="1:13" ht="17.25" customHeight="1">
      <c r="A635" s="222">
        <v>420843</v>
      </c>
      <c r="B635" s="222" t="s">
        <v>3358</v>
      </c>
      <c r="C635" s="222" t="s">
        <v>3359</v>
      </c>
      <c r="D635" s="222" t="s">
        <v>242</v>
      </c>
      <c r="E635" s="222" t="s">
        <v>161</v>
      </c>
      <c r="F635" s="222">
        <v>35909</v>
      </c>
      <c r="G635" s="222" t="s">
        <v>311</v>
      </c>
      <c r="H635" s="222" t="s">
        <v>343</v>
      </c>
      <c r="I635" s="222" t="s">
        <v>361</v>
      </c>
      <c r="M635" s="222" t="s">
        <v>337</v>
      </c>
    </row>
    <row r="636" spans="1:13" ht="17.25" customHeight="1">
      <c r="A636" s="222">
        <v>420861</v>
      </c>
      <c r="B636" s="222" t="s">
        <v>2124</v>
      </c>
      <c r="C636" s="222" t="s">
        <v>115</v>
      </c>
      <c r="D636" s="222" t="s">
        <v>548</v>
      </c>
      <c r="E636" s="222" t="s">
        <v>161</v>
      </c>
      <c r="F636" s="222">
        <v>35881</v>
      </c>
      <c r="G636" s="222" t="s">
        <v>311</v>
      </c>
      <c r="H636" s="222" t="s">
        <v>343</v>
      </c>
      <c r="I636" s="222" t="s">
        <v>470</v>
      </c>
      <c r="M636" s="222" t="s">
        <v>311</v>
      </c>
    </row>
    <row r="637" spans="1:13" ht="17.25" customHeight="1">
      <c r="A637" s="222">
        <v>420863</v>
      </c>
      <c r="B637" s="222" t="s">
        <v>1644</v>
      </c>
      <c r="C637" s="222" t="s">
        <v>857</v>
      </c>
      <c r="D637" s="222" t="s">
        <v>914</v>
      </c>
      <c r="E637" s="222" t="s">
        <v>160</v>
      </c>
      <c r="F637" s="222">
        <v>36176</v>
      </c>
      <c r="G637" s="222" t="s">
        <v>3667</v>
      </c>
      <c r="H637" s="222" t="s">
        <v>343</v>
      </c>
      <c r="I637" s="222" t="s">
        <v>470</v>
      </c>
      <c r="M637" s="222" t="s">
        <v>324</v>
      </c>
    </row>
    <row r="638" spans="1:13" ht="17.25" customHeight="1">
      <c r="A638" s="222">
        <v>420870</v>
      </c>
      <c r="B638" s="222" t="s">
        <v>1426</v>
      </c>
      <c r="C638" s="222" t="s">
        <v>688</v>
      </c>
      <c r="D638" s="222" t="s">
        <v>246</v>
      </c>
      <c r="E638" s="222" t="s">
        <v>161</v>
      </c>
      <c r="F638" s="222">
        <v>36424</v>
      </c>
      <c r="G638" s="222" t="s">
        <v>311</v>
      </c>
      <c r="H638" s="222" t="s">
        <v>343</v>
      </c>
      <c r="I638" s="222" t="s">
        <v>470</v>
      </c>
      <c r="M638" s="222" t="s">
        <v>311</v>
      </c>
    </row>
    <row r="639" spans="1:13" ht="17.25" customHeight="1">
      <c r="A639" s="222">
        <v>420871</v>
      </c>
      <c r="B639" s="222" t="s">
        <v>3375</v>
      </c>
      <c r="C639" s="222" t="s">
        <v>77</v>
      </c>
      <c r="D639" s="222" t="s">
        <v>268</v>
      </c>
      <c r="E639" s="222" t="s">
        <v>161</v>
      </c>
      <c r="F639" s="222">
        <v>35547</v>
      </c>
      <c r="G639" s="222" t="s">
        <v>311</v>
      </c>
      <c r="H639" s="222" t="s">
        <v>343</v>
      </c>
      <c r="I639" s="222" t="s">
        <v>361</v>
      </c>
      <c r="M639" s="222" t="s">
        <v>342</v>
      </c>
    </row>
    <row r="640" spans="1:13" ht="17.25" customHeight="1">
      <c r="A640" s="222">
        <v>420874</v>
      </c>
      <c r="B640" s="222" t="s">
        <v>3337</v>
      </c>
      <c r="C640" s="222" t="s">
        <v>630</v>
      </c>
      <c r="D640" s="222" t="s">
        <v>1148</v>
      </c>
      <c r="E640" s="222" t="s">
        <v>161</v>
      </c>
      <c r="F640" s="222">
        <v>35680</v>
      </c>
      <c r="G640" s="222" t="s">
        <v>3479</v>
      </c>
      <c r="H640" s="222" t="s">
        <v>343</v>
      </c>
      <c r="I640" s="222" t="s">
        <v>361</v>
      </c>
      <c r="M640" s="222" t="s">
        <v>331</v>
      </c>
    </row>
    <row r="641" spans="1:13" ht="17.25" customHeight="1">
      <c r="A641" s="222">
        <v>420877</v>
      </c>
      <c r="B641" s="222" t="s">
        <v>1497</v>
      </c>
      <c r="C641" s="222" t="s">
        <v>126</v>
      </c>
      <c r="D641" s="222" t="s">
        <v>1498</v>
      </c>
      <c r="E641" s="222" t="s">
        <v>160</v>
      </c>
      <c r="F641" s="222">
        <v>36013</v>
      </c>
      <c r="G641" s="222" t="s">
        <v>3536</v>
      </c>
      <c r="H641" s="222" t="s">
        <v>344</v>
      </c>
      <c r="I641" s="222" t="s">
        <v>470</v>
      </c>
      <c r="M641" s="222" t="s">
        <v>297</v>
      </c>
    </row>
    <row r="642" spans="1:13" ht="17.25" customHeight="1">
      <c r="A642" s="222">
        <v>420881</v>
      </c>
      <c r="B642" s="222" t="s">
        <v>2095</v>
      </c>
      <c r="C642" s="222" t="s">
        <v>109</v>
      </c>
      <c r="D642" s="222" t="s">
        <v>215</v>
      </c>
      <c r="E642" s="222" t="s">
        <v>160</v>
      </c>
      <c r="F642" s="222">
        <v>35864</v>
      </c>
      <c r="G642" s="222" t="s">
        <v>324</v>
      </c>
      <c r="H642" s="222" t="s">
        <v>343</v>
      </c>
      <c r="I642" s="222" t="s">
        <v>470</v>
      </c>
      <c r="M642" s="222" t="s">
        <v>324</v>
      </c>
    </row>
    <row r="643" spans="1:13" ht="17.25" customHeight="1">
      <c r="A643" s="222">
        <v>420887</v>
      </c>
      <c r="B643" s="222" t="s">
        <v>1425</v>
      </c>
      <c r="C643" s="222" t="s">
        <v>97</v>
      </c>
      <c r="D643" s="222" t="s">
        <v>661</v>
      </c>
      <c r="E643" s="222" t="s">
        <v>161</v>
      </c>
      <c r="F643" s="222">
        <v>35065</v>
      </c>
      <c r="G643" s="222" t="s">
        <v>311</v>
      </c>
      <c r="H643" s="222" t="s">
        <v>343</v>
      </c>
      <c r="I643" s="222" t="s">
        <v>470</v>
      </c>
      <c r="M643" s="222" t="s">
        <v>324</v>
      </c>
    </row>
    <row r="644" spans="1:13" ht="17.25" customHeight="1">
      <c r="A644" s="222">
        <v>420897</v>
      </c>
      <c r="B644" s="222" t="s">
        <v>2123</v>
      </c>
      <c r="C644" s="222" t="s">
        <v>857</v>
      </c>
      <c r="D644" s="222" t="s">
        <v>242</v>
      </c>
      <c r="E644" s="222" t="s">
        <v>160</v>
      </c>
      <c r="F644" s="222">
        <v>35991</v>
      </c>
      <c r="G644" s="222" t="s">
        <v>3479</v>
      </c>
      <c r="H644" s="222" t="s">
        <v>343</v>
      </c>
      <c r="I644" s="222" t="s">
        <v>470</v>
      </c>
      <c r="M644" s="222" t="s">
        <v>320</v>
      </c>
    </row>
    <row r="645" spans="1:13" ht="17.25" customHeight="1">
      <c r="A645" s="222">
        <v>420900</v>
      </c>
      <c r="B645" s="222" t="s">
        <v>2122</v>
      </c>
      <c r="C645" s="222" t="s">
        <v>917</v>
      </c>
      <c r="D645" s="222" t="s">
        <v>235</v>
      </c>
      <c r="E645" s="222" t="s">
        <v>161</v>
      </c>
      <c r="F645" s="222">
        <v>36219</v>
      </c>
      <c r="G645" s="222" t="s">
        <v>311</v>
      </c>
      <c r="H645" s="222" t="s">
        <v>343</v>
      </c>
      <c r="I645" s="222" t="s">
        <v>470</v>
      </c>
      <c r="M645" s="222" t="s">
        <v>311</v>
      </c>
    </row>
    <row r="646" spans="1:13" ht="17.25" customHeight="1">
      <c r="A646" s="222">
        <v>420902</v>
      </c>
      <c r="B646" s="222" t="s">
        <v>3369</v>
      </c>
      <c r="C646" s="222" t="s">
        <v>3370</v>
      </c>
      <c r="D646" s="222" t="s">
        <v>1021</v>
      </c>
      <c r="E646" s="222" t="s">
        <v>161</v>
      </c>
      <c r="F646" s="222">
        <v>36161</v>
      </c>
      <c r="G646" s="222" t="s">
        <v>311</v>
      </c>
      <c r="H646" s="222" t="s">
        <v>343</v>
      </c>
      <c r="I646" s="222" t="s">
        <v>361</v>
      </c>
      <c r="M646" s="222" t="s">
        <v>327</v>
      </c>
    </row>
    <row r="647" spans="1:13" ht="17.25" customHeight="1">
      <c r="A647" s="222">
        <v>420906</v>
      </c>
      <c r="B647" s="222" t="s">
        <v>2494</v>
      </c>
      <c r="C647" s="222" t="s">
        <v>1203</v>
      </c>
      <c r="D647" s="222" t="s">
        <v>818</v>
      </c>
      <c r="E647" s="222" t="s">
        <v>160</v>
      </c>
      <c r="F647" s="222">
        <v>35065</v>
      </c>
      <c r="G647" s="222" t="s">
        <v>3525</v>
      </c>
      <c r="H647" s="222" t="s">
        <v>343</v>
      </c>
      <c r="I647" s="222" t="s">
        <v>470</v>
      </c>
      <c r="M647" s="222" t="s">
        <v>320</v>
      </c>
    </row>
    <row r="648" spans="1:13" ht="17.25" customHeight="1">
      <c r="A648" s="222">
        <v>420910</v>
      </c>
      <c r="B648" s="222" t="s">
        <v>2461</v>
      </c>
      <c r="C648" s="222" t="s">
        <v>85</v>
      </c>
      <c r="D648" s="222" t="s">
        <v>239</v>
      </c>
      <c r="E648" s="222" t="s">
        <v>160</v>
      </c>
      <c r="F648" s="222">
        <v>36074</v>
      </c>
      <c r="G648" s="222" t="s">
        <v>3533</v>
      </c>
      <c r="H648" s="222" t="s">
        <v>343</v>
      </c>
      <c r="I648" s="222" t="s">
        <v>470</v>
      </c>
      <c r="M648" s="222" t="s">
        <v>331</v>
      </c>
    </row>
    <row r="649" spans="1:13" ht="17.25" customHeight="1">
      <c r="A649" s="222">
        <v>420921</v>
      </c>
      <c r="B649" s="222" t="s">
        <v>2231</v>
      </c>
      <c r="C649" s="222" t="s">
        <v>72</v>
      </c>
      <c r="D649" s="222" t="s">
        <v>548</v>
      </c>
      <c r="E649" s="222" t="s">
        <v>160</v>
      </c>
      <c r="F649" s="222">
        <v>26697</v>
      </c>
      <c r="G649" s="222" t="s">
        <v>311</v>
      </c>
      <c r="H649" s="222" t="s">
        <v>343</v>
      </c>
      <c r="I649" s="222" t="s">
        <v>470</v>
      </c>
      <c r="M649" s="222" t="s">
        <v>311</v>
      </c>
    </row>
    <row r="650" spans="1:13" ht="17.25" customHeight="1">
      <c r="A650" s="222">
        <v>420925</v>
      </c>
      <c r="B650" s="222" t="s">
        <v>1290</v>
      </c>
      <c r="C650" s="222" t="s">
        <v>842</v>
      </c>
      <c r="D650" s="222" t="s">
        <v>1291</v>
      </c>
      <c r="E650" s="222" t="s">
        <v>160</v>
      </c>
      <c r="F650" s="222">
        <v>36074</v>
      </c>
      <c r="G650" s="222" t="s">
        <v>311</v>
      </c>
      <c r="H650" s="222" t="s">
        <v>343</v>
      </c>
      <c r="I650" s="222" t="s">
        <v>470</v>
      </c>
      <c r="M650" s="222" t="s">
        <v>311</v>
      </c>
    </row>
    <row r="651" spans="1:13" ht="17.25" customHeight="1">
      <c r="A651" s="222">
        <v>420926</v>
      </c>
      <c r="B651" s="222" t="s">
        <v>2230</v>
      </c>
      <c r="C651" s="222" t="s">
        <v>630</v>
      </c>
      <c r="D651" s="222" t="s">
        <v>252</v>
      </c>
      <c r="E651" s="222" t="s">
        <v>160</v>
      </c>
      <c r="F651" s="222">
        <v>35676</v>
      </c>
      <c r="G651" s="222" t="s">
        <v>328</v>
      </c>
      <c r="H651" s="222" t="s">
        <v>343</v>
      </c>
      <c r="I651" s="222" t="s">
        <v>470</v>
      </c>
      <c r="M651" s="222" t="s">
        <v>320</v>
      </c>
    </row>
    <row r="652" spans="1:13" ht="17.25" customHeight="1">
      <c r="A652" s="222">
        <v>420927</v>
      </c>
      <c r="B652" s="222" t="s">
        <v>1747</v>
      </c>
      <c r="C652" s="222" t="s">
        <v>720</v>
      </c>
      <c r="D652" s="222" t="s">
        <v>235</v>
      </c>
      <c r="E652" s="222" t="s">
        <v>160</v>
      </c>
      <c r="F652" s="222">
        <v>35740</v>
      </c>
      <c r="G652" s="222" t="s">
        <v>311</v>
      </c>
      <c r="H652" s="222" t="s">
        <v>343</v>
      </c>
      <c r="I652" s="222" t="s">
        <v>470</v>
      </c>
      <c r="M652" s="222" t="s">
        <v>311</v>
      </c>
    </row>
    <row r="653" spans="1:13" ht="17.25" customHeight="1">
      <c r="A653" s="222">
        <v>420938</v>
      </c>
      <c r="B653" s="222" t="s">
        <v>2229</v>
      </c>
      <c r="C653" s="222" t="s">
        <v>129</v>
      </c>
      <c r="D653" s="222" t="s">
        <v>244</v>
      </c>
      <c r="E653" s="222" t="s">
        <v>160</v>
      </c>
      <c r="F653" s="222">
        <v>35902</v>
      </c>
      <c r="G653" s="222" t="s">
        <v>317</v>
      </c>
      <c r="H653" s="222" t="s">
        <v>343</v>
      </c>
      <c r="I653" s="222" t="s">
        <v>470</v>
      </c>
      <c r="M653" s="222" t="s">
        <v>311</v>
      </c>
    </row>
    <row r="654" spans="1:13" ht="17.25" customHeight="1">
      <c r="A654" s="222">
        <v>420944</v>
      </c>
      <c r="B654" s="222" t="s">
        <v>1944</v>
      </c>
      <c r="C654" s="222" t="s">
        <v>125</v>
      </c>
      <c r="D654" s="222" t="s">
        <v>863</v>
      </c>
      <c r="E654" s="222" t="s">
        <v>160</v>
      </c>
      <c r="F654" s="222" t="s">
        <v>3685</v>
      </c>
      <c r="G654" s="222" t="s">
        <v>325</v>
      </c>
      <c r="H654" s="222" t="s">
        <v>343</v>
      </c>
      <c r="I654" s="222" t="s">
        <v>470</v>
      </c>
      <c r="M654" s="222" t="s">
        <v>325</v>
      </c>
    </row>
    <row r="655" spans="1:13" ht="17.25" customHeight="1">
      <c r="A655" s="222">
        <v>420945</v>
      </c>
      <c r="B655" s="222" t="s">
        <v>1424</v>
      </c>
      <c r="C655" s="222" t="s">
        <v>125</v>
      </c>
      <c r="D655" s="222" t="s">
        <v>767</v>
      </c>
      <c r="E655" s="222" t="s">
        <v>161</v>
      </c>
      <c r="F655" s="222">
        <v>30737</v>
      </c>
      <c r="G655" s="222" t="s">
        <v>311</v>
      </c>
      <c r="H655" s="222" t="s">
        <v>343</v>
      </c>
      <c r="I655" s="222" t="s">
        <v>470</v>
      </c>
      <c r="M655" s="222" t="s">
        <v>337</v>
      </c>
    </row>
    <row r="656" spans="1:13" ht="17.25" customHeight="1">
      <c r="A656" s="222">
        <v>420947</v>
      </c>
      <c r="B656" s="222" t="s">
        <v>1365</v>
      </c>
      <c r="C656" s="222" t="s">
        <v>73</v>
      </c>
      <c r="D656" s="222" t="s">
        <v>287</v>
      </c>
      <c r="E656" s="222" t="s">
        <v>161</v>
      </c>
      <c r="F656" s="222">
        <v>35827</v>
      </c>
      <c r="G656" s="222" t="s">
        <v>311</v>
      </c>
      <c r="H656" s="222" t="s">
        <v>343</v>
      </c>
      <c r="I656" s="222" t="s">
        <v>470</v>
      </c>
      <c r="M656" s="222" t="s">
        <v>325</v>
      </c>
    </row>
    <row r="657" spans="1:13" ht="17.25" customHeight="1">
      <c r="A657" s="222">
        <v>420955</v>
      </c>
      <c r="B657" s="222" t="s">
        <v>2267</v>
      </c>
      <c r="C657" s="222" t="s">
        <v>805</v>
      </c>
      <c r="D657" s="222" t="s">
        <v>224</v>
      </c>
      <c r="E657" s="222" t="s">
        <v>161</v>
      </c>
      <c r="F657" s="222">
        <v>34030</v>
      </c>
      <c r="G657" s="222" t="s">
        <v>311</v>
      </c>
      <c r="H657" s="222" t="s">
        <v>343</v>
      </c>
      <c r="I657" s="222" t="s">
        <v>470</v>
      </c>
      <c r="M657" s="222" t="s">
        <v>311</v>
      </c>
    </row>
    <row r="658" spans="1:13" ht="17.25" customHeight="1">
      <c r="A658" s="222">
        <v>420966</v>
      </c>
      <c r="B658" s="222" t="s">
        <v>3150</v>
      </c>
      <c r="C658" s="222" t="s">
        <v>78</v>
      </c>
      <c r="D658" s="222" t="s">
        <v>549</v>
      </c>
      <c r="E658" s="222" t="s">
        <v>160</v>
      </c>
      <c r="F658" s="222">
        <v>35796</v>
      </c>
      <c r="G658" s="222" t="s">
        <v>311</v>
      </c>
      <c r="H658" s="222" t="s">
        <v>343</v>
      </c>
      <c r="I658" s="222" t="s">
        <v>361</v>
      </c>
      <c r="M658" s="222" t="s">
        <v>331</v>
      </c>
    </row>
    <row r="659" spans="1:13" ht="17.25" customHeight="1">
      <c r="A659" s="222">
        <v>420971</v>
      </c>
      <c r="B659" s="222" t="s">
        <v>3333</v>
      </c>
      <c r="C659" s="222" t="s">
        <v>648</v>
      </c>
      <c r="D659" s="222" t="s">
        <v>248</v>
      </c>
      <c r="E659" s="222" t="s">
        <v>160</v>
      </c>
      <c r="F659" s="222">
        <v>35431</v>
      </c>
      <c r="G659" s="222" t="s">
        <v>311</v>
      </c>
      <c r="H659" s="222" t="s">
        <v>343</v>
      </c>
      <c r="I659" s="222" t="s">
        <v>361</v>
      </c>
      <c r="M659" s="222" t="s">
        <v>337</v>
      </c>
    </row>
    <row r="660" spans="1:13" ht="17.25" customHeight="1">
      <c r="A660" s="222">
        <v>420976</v>
      </c>
      <c r="B660" s="222" t="s">
        <v>1864</v>
      </c>
      <c r="C660" s="222" t="s">
        <v>84</v>
      </c>
      <c r="D660" s="222" t="s">
        <v>505</v>
      </c>
      <c r="E660" s="222" t="s">
        <v>160</v>
      </c>
      <c r="F660" s="222">
        <v>35187</v>
      </c>
      <c r="G660" s="222" t="s">
        <v>311</v>
      </c>
      <c r="H660" s="222" t="s">
        <v>343</v>
      </c>
      <c r="I660" s="222" t="s">
        <v>470</v>
      </c>
      <c r="M660" s="222" t="s">
        <v>311</v>
      </c>
    </row>
    <row r="661" spans="1:13" ht="17.25" customHeight="1">
      <c r="A661" s="222">
        <v>420981</v>
      </c>
      <c r="B661" s="222" t="s">
        <v>2073</v>
      </c>
      <c r="C661" s="222" t="s">
        <v>73</v>
      </c>
      <c r="D661" s="222" t="s">
        <v>238</v>
      </c>
      <c r="E661" s="222" t="s">
        <v>160</v>
      </c>
      <c r="F661" s="222">
        <v>35887</v>
      </c>
      <c r="G661" s="222" t="s">
        <v>311</v>
      </c>
      <c r="H661" s="222" t="s">
        <v>343</v>
      </c>
      <c r="I661" s="222" t="s">
        <v>470</v>
      </c>
      <c r="M661" s="222" t="s">
        <v>311</v>
      </c>
    </row>
    <row r="662" spans="1:13" ht="17.25" customHeight="1">
      <c r="A662" s="222">
        <v>420982</v>
      </c>
      <c r="B662" s="222" t="s">
        <v>2266</v>
      </c>
      <c r="C662" s="222" t="s">
        <v>106</v>
      </c>
      <c r="D662" s="222" t="s">
        <v>226</v>
      </c>
      <c r="E662" s="222" t="s">
        <v>160</v>
      </c>
      <c r="F662" s="222">
        <v>35431</v>
      </c>
      <c r="G662" s="222" t="s">
        <v>3472</v>
      </c>
      <c r="H662" s="222" t="s">
        <v>343</v>
      </c>
      <c r="I662" s="222" t="s">
        <v>470</v>
      </c>
      <c r="M662" s="222" t="s">
        <v>311</v>
      </c>
    </row>
    <row r="663" spans="1:13" ht="17.25" customHeight="1">
      <c r="A663" s="222">
        <v>420991</v>
      </c>
      <c r="B663" s="222" t="s">
        <v>1943</v>
      </c>
      <c r="C663" s="222" t="s">
        <v>125</v>
      </c>
      <c r="D663" s="222" t="s">
        <v>500</v>
      </c>
      <c r="E663" s="222" t="s">
        <v>161</v>
      </c>
      <c r="F663" s="222">
        <v>36220</v>
      </c>
      <c r="G663" s="222" t="s">
        <v>311</v>
      </c>
      <c r="H663" s="222" t="s">
        <v>343</v>
      </c>
      <c r="I663" s="222" t="s">
        <v>470</v>
      </c>
      <c r="M663" s="222" t="s">
        <v>311</v>
      </c>
    </row>
    <row r="664" spans="1:13" ht="17.25" customHeight="1">
      <c r="A664" s="222">
        <v>421003</v>
      </c>
      <c r="B664" s="222" t="s">
        <v>2265</v>
      </c>
      <c r="C664" s="222" t="s">
        <v>1124</v>
      </c>
      <c r="D664" s="222" t="s">
        <v>646</v>
      </c>
      <c r="E664" s="222" t="s">
        <v>161</v>
      </c>
      <c r="F664" s="222">
        <v>35796</v>
      </c>
      <c r="G664" s="222" t="s">
        <v>311</v>
      </c>
      <c r="H664" s="222" t="s">
        <v>343</v>
      </c>
      <c r="I664" s="222" t="s">
        <v>470</v>
      </c>
      <c r="M664" s="222" t="s">
        <v>324</v>
      </c>
    </row>
    <row r="665" spans="1:13" ht="17.25" customHeight="1">
      <c r="A665" s="222">
        <v>421009</v>
      </c>
      <c r="B665" s="222" t="s">
        <v>1970</v>
      </c>
      <c r="C665" s="222" t="s">
        <v>1058</v>
      </c>
      <c r="D665" s="222" t="s">
        <v>689</v>
      </c>
      <c r="E665" s="222" t="s">
        <v>161</v>
      </c>
      <c r="F665" s="222">
        <v>35443</v>
      </c>
      <c r="G665" s="222" t="s">
        <v>340</v>
      </c>
      <c r="H665" s="222" t="s">
        <v>343</v>
      </c>
      <c r="I665" s="222" t="s">
        <v>470</v>
      </c>
      <c r="M665" s="222" t="s">
        <v>311</v>
      </c>
    </row>
    <row r="666" spans="1:13" ht="17.25" customHeight="1">
      <c r="A666" s="222">
        <v>421027</v>
      </c>
      <c r="B666" s="222" t="s">
        <v>3332</v>
      </c>
      <c r="C666" s="222" t="s">
        <v>648</v>
      </c>
      <c r="D666" s="222" t="s">
        <v>264</v>
      </c>
      <c r="E666" s="222" t="s">
        <v>160</v>
      </c>
      <c r="F666" s="222">
        <v>35431</v>
      </c>
      <c r="G666" s="222" t="s">
        <v>311</v>
      </c>
      <c r="H666" s="222" t="s">
        <v>343</v>
      </c>
      <c r="I666" s="222" t="s">
        <v>361</v>
      </c>
      <c r="M666" s="222" t="s">
        <v>320</v>
      </c>
    </row>
    <row r="667" spans="1:13" ht="17.25" customHeight="1">
      <c r="A667" s="222">
        <v>421032</v>
      </c>
      <c r="B667" s="222" t="s">
        <v>3067</v>
      </c>
      <c r="C667" s="222" t="s">
        <v>630</v>
      </c>
      <c r="D667" s="222" t="s">
        <v>274</v>
      </c>
      <c r="E667" s="222" t="s">
        <v>161</v>
      </c>
      <c r="F667" s="222">
        <v>34536</v>
      </c>
      <c r="G667" s="222" t="s">
        <v>3590</v>
      </c>
      <c r="H667" s="222" t="s">
        <v>343</v>
      </c>
      <c r="I667" s="222" t="s">
        <v>470</v>
      </c>
      <c r="M667" s="222" t="s">
        <v>331</v>
      </c>
    </row>
    <row r="668" spans="1:13" ht="17.25" customHeight="1">
      <c r="A668" s="222">
        <v>421037</v>
      </c>
      <c r="B668" s="222" t="s">
        <v>1539</v>
      </c>
      <c r="C668" s="222" t="s">
        <v>1540</v>
      </c>
      <c r="D668" s="222" t="s">
        <v>274</v>
      </c>
      <c r="E668" s="222" t="s">
        <v>161</v>
      </c>
      <c r="F668" s="222">
        <v>34719</v>
      </c>
      <c r="G668" s="222" t="s">
        <v>311</v>
      </c>
      <c r="H668" s="222" t="s">
        <v>343</v>
      </c>
      <c r="I668" s="222" t="s">
        <v>470</v>
      </c>
      <c r="M668" s="222" t="s">
        <v>311</v>
      </c>
    </row>
    <row r="669" spans="1:13" ht="17.25" customHeight="1">
      <c r="A669" s="222">
        <v>421058</v>
      </c>
      <c r="B669" s="222" t="s">
        <v>1583</v>
      </c>
      <c r="C669" s="222" t="s">
        <v>753</v>
      </c>
      <c r="D669" s="222" t="s">
        <v>693</v>
      </c>
      <c r="E669" s="222" t="s">
        <v>161</v>
      </c>
      <c r="F669" s="222">
        <v>35796</v>
      </c>
      <c r="G669" s="222" t="s">
        <v>311</v>
      </c>
      <c r="H669" s="222" t="s">
        <v>343</v>
      </c>
      <c r="I669" s="222" t="s">
        <v>470</v>
      </c>
      <c r="M669" s="222" t="s">
        <v>311</v>
      </c>
    </row>
    <row r="670" spans="1:13" ht="17.25" customHeight="1">
      <c r="A670" s="222">
        <v>421091</v>
      </c>
      <c r="B670" s="222" t="s">
        <v>2121</v>
      </c>
      <c r="C670" s="222" t="s">
        <v>719</v>
      </c>
      <c r="D670" s="222" t="s">
        <v>222</v>
      </c>
      <c r="E670" s="222" t="s">
        <v>161</v>
      </c>
      <c r="F670" s="222">
        <v>36188</v>
      </c>
      <c r="G670" s="222" t="s">
        <v>311</v>
      </c>
      <c r="H670" s="222" t="s">
        <v>343</v>
      </c>
      <c r="I670" s="222" t="s">
        <v>470</v>
      </c>
      <c r="M670" s="222" t="s">
        <v>311</v>
      </c>
    </row>
    <row r="671" spans="1:13" ht="17.25" customHeight="1">
      <c r="A671" s="222">
        <v>421121</v>
      </c>
      <c r="B671" s="222" t="s">
        <v>1423</v>
      </c>
      <c r="C671" s="222" t="s">
        <v>77</v>
      </c>
      <c r="D671" s="222" t="s">
        <v>591</v>
      </c>
      <c r="E671" s="222" t="s">
        <v>160</v>
      </c>
      <c r="F671" s="222">
        <v>36162</v>
      </c>
      <c r="G671" s="222" t="s">
        <v>311</v>
      </c>
      <c r="H671" s="222" t="s">
        <v>343</v>
      </c>
      <c r="I671" s="222" t="s">
        <v>470</v>
      </c>
      <c r="M671" s="222" t="s">
        <v>311</v>
      </c>
    </row>
    <row r="672" spans="1:13" ht="17.25" customHeight="1">
      <c r="A672" s="222">
        <v>421125</v>
      </c>
      <c r="B672" s="222" t="s">
        <v>3125</v>
      </c>
      <c r="C672" s="222" t="s">
        <v>108</v>
      </c>
      <c r="D672" s="222" t="s">
        <v>965</v>
      </c>
      <c r="E672" s="222" t="s">
        <v>161</v>
      </c>
      <c r="F672" s="222">
        <v>35938</v>
      </c>
      <c r="G672" s="222" t="s">
        <v>311</v>
      </c>
      <c r="H672" s="222" t="s">
        <v>343</v>
      </c>
      <c r="I672" s="222" t="s">
        <v>361</v>
      </c>
      <c r="M672" s="222" t="s">
        <v>325</v>
      </c>
    </row>
    <row r="673" spans="1:16" ht="17.25" customHeight="1">
      <c r="A673" s="222">
        <v>421128</v>
      </c>
      <c r="B673" s="222" t="s">
        <v>2641</v>
      </c>
      <c r="C673" s="222" t="s">
        <v>85</v>
      </c>
      <c r="D673" s="222" t="s">
        <v>2642</v>
      </c>
      <c r="E673" s="222" t="s">
        <v>161</v>
      </c>
      <c r="F673" s="222">
        <v>35942</v>
      </c>
      <c r="G673" s="222" t="s">
        <v>331</v>
      </c>
      <c r="H673" s="222" t="s">
        <v>343</v>
      </c>
      <c r="I673" s="222" t="s">
        <v>470</v>
      </c>
      <c r="M673" s="222" t="s">
        <v>331</v>
      </c>
    </row>
    <row r="674" spans="1:16" ht="17.25" customHeight="1">
      <c r="A674" s="222">
        <v>421134</v>
      </c>
      <c r="B674" s="222" t="s">
        <v>2120</v>
      </c>
      <c r="C674" s="222" t="s">
        <v>593</v>
      </c>
      <c r="D674" s="222" t="s">
        <v>244</v>
      </c>
      <c r="E674" s="222" t="s">
        <v>160</v>
      </c>
      <c r="F674" s="222">
        <v>35358</v>
      </c>
      <c r="G674" s="222" t="s">
        <v>331</v>
      </c>
      <c r="H674" s="222" t="s">
        <v>343</v>
      </c>
      <c r="I674" s="222" t="s">
        <v>470</v>
      </c>
      <c r="M674" s="222" t="s">
        <v>331</v>
      </c>
    </row>
    <row r="675" spans="1:16" ht="17.25" customHeight="1">
      <c r="A675" s="222">
        <v>421141</v>
      </c>
      <c r="B675" s="222" t="s">
        <v>2264</v>
      </c>
      <c r="C675" s="222" t="s">
        <v>108</v>
      </c>
      <c r="D675" s="222" t="s">
        <v>740</v>
      </c>
      <c r="E675" s="222" t="s">
        <v>161</v>
      </c>
      <c r="F675" s="222">
        <v>30512</v>
      </c>
      <c r="G675" s="222" t="s">
        <v>311</v>
      </c>
      <c r="H675" s="222" t="s">
        <v>344</v>
      </c>
      <c r="I675" s="222" t="s">
        <v>470</v>
      </c>
      <c r="M675" s="222" t="s">
        <v>297</v>
      </c>
    </row>
    <row r="676" spans="1:16" ht="17.25" customHeight="1">
      <c r="A676" s="222">
        <v>421144</v>
      </c>
      <c r="B676" s="222" t="s">
        <v>1862</v>
      </c>
      <c r="C676" s="222" t="s">
        <v>704</v>
      </c>
      <c r="D676" s="222" t="s">
        <v>1863</v>
      </c>
      <c r="E676" s="222" t="s">
        <v>161</v>
      </c>
      <c r="F676" s="222">
        <v>34447</v>
      </c>
      <c r="G676" s="222" t="s">
        <v>327</v>
      </c>
      <c r="H676" s="222" t="s">
        <v>343</v>
      </c>
      <c r="I676" s="222" t="s">
        <v>470</v>
      </c>
      <c r="M676" s="222" t="s">
        <v>327</v>
      </c>
    </row>
    <row r="677" spans="1:16" ht="17.25" customHeight="1">
      <c r="A677" s="222">
        <v>421162</v>
      </c>
      <c r="B677" s="222" t="s">
        <v>1460</v>
      </c>
      <c r="C677" s="222" t="s">
        <v>1131</v>
      </c>
      <c r="D677" s="222" t="s">
        <v>533</v>
      </c>
      <c r="E677" s="222" t="s">
        <v>161</v>
      </c>
      <c r="F677" s="222">
        <v>36161</v>
      </c>
      <c r="G677" s="222" t="s">
        <v>3472</v>
      </c>
      <c r="H677" s="222" t="s">
        <v>343</v>
      </c>
      <c r="I677" s="222" t="s">
        <v>470</v>
      </c>
      <c r="M677" s="222" t="s">
        <v>320</v>
      </c>
    </row>
    <row r="678" spans="1:16" ht="17.25" customHeight="1">
      <c r="A678" s="222">
        <v>421173</v>
      </c>
      <c r="B678" s="222" t="s">
        <v>1495</v>
      </c>
      <c r="C678" s="222" t="s">
        <v>1496</v>
      </c>
      <c r="D678" s="222" t="s">
        <v>218</v>
      </c>
      <c r="E678" s="222" t="s">
        <v>161</v>
      </c>
      <c r="F678" s="222">
        <v>35431</v>
      </c>
      <c r="G678" s="222" t="s">
        <v>311</v>
      </c>
      <c r="H678" s="222" t="s">
        <v>343</v>
      </c>
      <c r="I678" s="222" t="s">
        <v>470</v>
      </c>
      <c r="M678" s="222" t="s">
        <v>311</v>
      </c>
    </row>
    <row r="679" spans="1:16" ht="17.25" customHeight="1">
      <c r="A679" s="222">
        <v>421177</v>
      </c>
      <c r="B679" s="222" t="s">
        <v>2912</v>
      </c>
      <c r="C679" s="222" t="s">
        <v>753</v>
      </c>
      <c r="D679" s="222" t="s">
        <v>509</v>
      </c>
      <c r="E679" s="222" t="s">
        <v>161</v>
      </c>
      <c r="F679" s="222">
        <v>35323</v>
      </c>
      <c r="G679" s="222" t="s">
        <v>311</v>
      </c>
      <c r="H679" s="222" t="s">
        <v>344</v>
      </c>
      <c r="I679" s="222" t="s">
        <v>470</v>
      </c>
      <c r="M679" s="222" t="s">
        <v>297</v>
      </c>
    </row>
    <row r="680" spans="1:16" ht="17.25" customHeight="1">
      <c r="A680" s="222">
        <v>421179</v>
      </c>
      <c r="B680" s="222" t="s">
        <v>2976</v>
      </c>
      <c r="C680" s="222" t="s">
        <v>122</v>
      </c>
      <c r="D680" s="222" t="s">
        <v>749</v>
      </c>
      <c r="E680" s="222" t="s">
        <v>160</v>
      </c>
      <c r="F680" s="222">
        <v>35462</v>
      </c>
      <c r="G680" s="222" t="s">
        <v>311</v>
      </c>
      <c r="H680" s="222" t="s">
        <v>343</v>
      </c>
      <c r="I680" s="222" t="s">
        <v>470</v>
      </c>
      <c r="M680" s="222" t="s">
        <v>314</v>
      </c>
      <c r="N680" s="222">
        <v>6594</v>
      </c>
      <c r="O680" s="222">
        <v>43829.392557870371</v>
      </c>
      <c r="P680" s="222">
        <v>13000</v>
      </c>
    </row>
    <row r="681" spans="1:16" ht="17.25" customHeight="1">
      <c r="A681" s="222">
        <v>421184</v>
      </c>
      <c r="B681" s="222" t="s">
        <v>2094</v>
      </c>
      <c r="C681" s="222" t="s">
        <v>108</v>
      </c>
      <c r="D681" s="222" t="s">
        <v>777</v>
      </c>
      <c r="E681" s="222" t="s">
        <v>161</v>
      </c>
      <c r="F681" s="222">
        <v>35855</v>
      </c>
      <c r="G681" s="222" t="s">
        <v>311</v>
      </c>
      <c r="H681" s="222" t="s">
        <v>343</v>
      </c>
      <c r="I681" s="222" t="s">
        <v>470</v>
      </c>
      <c r="M681" s="222" t="s">
        <v>311</v>
      </c>
    </row>
    <row r="682" spans="1:16" ht="17.25" customHeight="1">
      <c r="A682" s="222">
        <v>421191</v>
      </c>
      <c r="B682" s="222" t="s">
        <v>2228</v>
      </c>
      <c r="C682" s="222" t="s">
        <v>92</v>
      </c>
      <c r="D682" s="222" t="s">
        <v>911</v>
      </c>
      <c r="E682" s="222" t="s">
        <v>161</v>
      </c>
      <c r="F682" s="222">
        <v>36161</v>
      </c>
      <c r="G682" s="222" t="s">
        <v>311</v>
      </c>
      <c r="H682" s="222" t="s">
        <v>343</v>
      </c>
      <c r="I682" s="222" t="s">
        <v>470</v>
      </c>
      <c r="M682" s="222" t="s">
        <v>311</v>
      </c>
    </row>
    <row r="683" spans="1:16" ht="17.25" customHeight="1">
      <c r="A683" s="222">
        <v>421194</v>
      </c>
      <c r="B683" s="222" t="s">
        <v>2245</v>
      </c>
      <c r="C683" s="222" t="s">
        <v>2246</v>
      </c>
      <c r="D683" s="222" t="s">
        <v>818</v>
      </c>
      <c r="E683" s="222" t="s">
        <v>161</v>
      </c>
      <c r="F683" s="222">
        <v>36161</v>
      </c>
      <c r="G683" s="222" t="s">
        <v>311</v>
      </c>
      <c r="H683" s="222" t="s">
        <v>343</v>
      </c>
      <c r="I683" s="222" t="s">
        <v>470</v>
      </c>
      <c r="M683" s="222" t="s">
        <v>320</v>
      </c>
    </row>
    <row r="684" spans="1:16" ht="17.25" customHeight="1">
      <c r="A684" s="222">
        <v>421196</v>
      </c>
      <c r="B684" s="222" t="s">
        <v>1288</v>
      </c>
      <c r="C684" s="222" t="s">
        <v>597</v>
      </c>
      <c r="D684" s="222" t="s">
        <v>1289</v>
      </c>
      <c r="E684" s="222" t="s">
        <v>160</v>
      </c>
      <c r="F684" s="222">
        <v>36035</v>
      </c>
      <c r="G684" s="222" t="s">
        <v>311</v>
      </c>
      <c r="H684" s="222" t="s">
        <v>343</v>
      </c>
      <c r="I684" s="222" t="s">
        <v>470</v>
      </c>
      <c r="M684" s="222" t="s">
        <v>320</v>
      </c>
    </row>
    <row r="685" spans="1:16" ht="17.25" customHeight="1">
      <c r="A685" s="222">
        <v>421197</v>
      </c>
      <c r="B685" s="222" t="s">
        <v>3234</v>
      </c>
      <c r="C685" s="222" t="s">
        <v>71</v>
      </c>
      <c r="D685" s="222" t="s">
        <v>270</v>
      </c>
      <c r="E685" s="222" t="s">
        <v>160</v>
      </c>
      <c r="F685" s="222">
        <v>36008</v>
      </c>
      <c r="G685" s="222" t="s">
        <v>3498</v>
      </c>
      <c r="H685" s="222" t="s">
        <v>343</v>
      </c>
      <c r="I685" s="222" t="s">
        <v>361</v>
      </c>
      <c r="M685" s="222" t="s">
        <v>320</v>
      </c>
    </row>
    <row r="686" spans="1:16" ht="17.25" customHeight="1">
      <c r="A686" s="222">
        <v>421201</v>
      </c>
      <c r="B686" s="222" t="s">
        <v>2072</v>
      </c>
      <c r="C686" s="222" t="s">
        <v>114</v>
      </c>
      <c r="D686" s="222" t="s">
        <v>832</v>
      </c>
      <c r="E686" s="222" t="s">
        <v>161</v>
      </c>
      <c r="F686" s="222">
        <v>36162</v>
      </c>
      <c r="G686" s="222" t="s">
        <v>3690</v>
      </c>
      <c r="H686" s="222" t="s">
        <v>343</v>
      </c>
      <c r="I686" s="222" t="s">
        <v>470</v>
      </c>
      <c r="M686" s="222" t="s">
        <v>316</v>
      </c>
    </row>
    <row r="687" spans="1:16" ht="17.25" customHeight="1">
      <c r="A687" s="222">
        <v>421210</v>
      </c>
      <c r="B687" s="222" t="s">
        <v>2070</v>
      </c>
      <c r="C687" s="222" t="s">
        <v>114</v>
      </c>
      <c r="D687" s="222" t="s">
        <v>2071</v>
      </c>
      <c r="E687" s="222" t="s">
        <v>161</v>
      </c>
      <c r="F687" s="222">
        <v>35065</v>
      </c>
      <c r="G687" s="222" t="s">
        <v>322</v>
      </c>
      <c r="H687" s="222" t="s">
        <v>344</v>
      </c>
      <c r="I687" s="222" t="s">
        <v>470</v>
      </c>
      <c r="M687" s="222" t="s">
        <v>297</v>
      </c>
    </row>
    <row r="688" spans="1:16" ht="17.25" customHeight="1">
      <c r="A688" s="222">
        <v>421224</v>
      </c>
      <c r="B688" s="222" t="s">
        <v>3023</v>
      </c>
      <c r="C688" s="222" t="s">
        <v>753</v>
      </c>
      <c r="D688" s="222" t="s">
        <v>1010</v>
      </c>
      <c r="E688" s="222" t="s">
        <v>161</v>
      </c>
      <c r="F688" s="222">
        <v>34123</v>
      </c>
      <c r="G688" s="222" t="s">
        <v>311</v>
      </c>
      <c r="H688" s="222" t="s">
        <v>343</v>
      </c>
      <c r="I688" s="222" t="s">
        <v>470</v>
      </c>
      <c r="M688" s="222" t="s">
        <v>327</v>
      </c>
    </row>
    <row r="689" spans="1:13" ht="17.25" customHeight="1">
      <c r="A689" s="222">
        <v>421226</v>
      </c>
      <c r="B689" s="222" t="s">
        <v>2609</v>
      </c>
      <c r="C689" s="222" t="s">
        <v>114</v>
      </c>
      <c r="D689" s="222" t="s">
        <v>546</v>
      </c>
      <c r="E689" s="222" t="s">
        <v>160</v>
      </c>
      <c r="F689" s="222">
        <v>35247</v>
      </c>
      <c r="G689" s="222" t="s">
        <v>311</v>
      </c>
      <c r="H689" s="222" t="s">
        <v>343</v>
      </c>
      <c r="I689" s="222" t="s">
        <v>470</v>
      </c>
      <c r="M689" s="222" t="s">
        <v>311</v>
      </c>
    </row>
    <row r="690" spans="1:13" ht="17.25" customHeight="1">
      <c r="A690" s="222">
        <v>421228</v>
      </c>
      <c r="B690" s="222" t="s">
        <v>2964</v>
      </c>
      <c r="C690" s="222" t="s">
        <v>837</v>
      </c>
      <c r="D690" s="222" t="s">
        <v>638</v>
      </c>
      <c r="E690" s="222" t="s">
        <v>160</v>
      </c>
      <c r="F690" s="222">
        <v>35019</v>
      </c>
      <c r="G690" s="222" t="s">
        <v>3481</v>
      </c>
      <c r="H690" s="222" t="s">
        <v>343</v>
      </c>
      <c r="I690" s="222" t="s">
        <v>470</v>
      </c>
      <c r="M690" s="222" t="s">
        <v>320</v>
      </c>
    </row>
    <row r="691" spans="1:13" ht="17.25" customHeight="1">
      <c r="A691" s="222">
        <v>421230</v>
      </c>
      <c r="B691" s="222" t="s">
        <v>2119</v>
      </c>
      <c r="C691" s="222" t="s">
        <v>73</v>
      </c>
      <c r="D691" s="222" t="s">
        <v>229</v>
      </c>
      <c r="E691" s="222" t="s">
        <v>160</v>
      </c>
      <c r="F691" s="222">
        <v>32515</v>
      </c>
      <c r="G691" s="222" t="s">
        <v>3692</v>
      </c>
      <c r="H691" s="222" t="s">
        <v>343</v>
      </c>
      <c r="I691" s="222" t="s">
        <v>470</v>
      </c>
      <c r="M691" s="222" t="s">
        <v>314</v>
      </c>
    </row>
    <row r="692" spans="1:13" ht="17.25" customHeight="1">
      <c r="A692" s="222">
        <v>421246</v>
      </c>
      <c r="B692" s="222" t="s">
        <v>1287</v>
      </c>
      <c r="C692" s="222" t="s">
        <v>1154</v>
      </c>
      <c r="D692" s="222" t="s">
        <v>247</v>
      </c>
      <c r="E692" s="222" t="s">
        <v>161</v>
      </c>
      <c r="F692" s="222">
        <v>35999</v>
      </c>
      <c r="G692" s="222" t="s">
        <v>311</v>
      </c>
      <c r="H692" s="222" t="s">
        <v>343</v>
      </c>
      <c r="I692" s="222" t="s">
        <v>470</v>
      </c>
      <c r="M692" s="222" t="s">
        <v>311</v>
      </c>
    </row>
    <row r="693" spans="1:13" ht="17.25" customHeight="1">
      <c r="A693" s="222">
        <v>421249</v>
      </c>
      <c r="B693" s="222" t="s">
        <v>3348</v>
      </c>
      <c r="C693" s="222" t="s">
        <v>590</v>
      </c>
      <c r="D693" s="222" t="s">
        <v>254</v>
      </c>
      <c r="E693" s="222" t="s">
        <v>160</v>
      </c>
      <c r="F693" s="222">
        <v>35877</v>
      </c>
      <c r="G693" s="222" t="s">
        <v>311</v>
      </c>
      <c r="H693" s="222" t="s">
        <v>343</v>
      </c>
      <c r="I693" s="222" t="s">
        <v>361</v>
      </c>
      <c r="M693" s="222" t="s">
        <v>311</v>
      </c>
    </row>
    <row r="694" spans="1:13" ht="17.25" customHeight="1">
      <c r="A694" s="222">
        <v>421258</v>
      </c>
      <c r="B694" s="222" t="s">
        <v>1286</v>
      </c>
      <c r="C694" s="222" t="s">
        <v>80</v>
      </c>
      <c r="D694" s="222" t="s">
        <v>653</v>
      </c>
      <c r="E694" s="222" t="s">
        <v>160</v>
      </c>
      <c r="F694" s="222">
        <v>35823</v>
      </c>
      <c r="G694" s="222" t="s">
        <v>324</v>
      </c>
      <c r="H694" s="222" t="s">
        <v>3538</v>
      </c>
      <c r="I694" s="222" t="s">
        <v>470</v>
      </c>
      <c r="M694" s="222" t="s">
        <v>297</v>
      </c>
    </row>
    <row r="695" spans="1:13" ht="17.25" customHeight="1">
      <c r="A695" s="222">
        <v>421266</v>
      </c>
      <c r="B695" s="222" t="s">
        <v>2069</v>
      </c>
      <c r="C695" s="222" t="s">
        <v>91</v>
      </c>
      <c r="D695" s="222" t="s">
        <v>690</v>
      </c>
      <c r="E695" s="222" t="s">
        <v>161</v>
      </c>
      <c r="F695" s="222">
        <v>34890</v>
      </c>
      <c r="G695" s="222" t="s">
        <v>311</v>
      </c>
      <c r="H695" s="222" t="s">
        <v>343</v>
      </c>
      <c r="I695" s="222" t="s">
        <v>470</v>
      </c>
      <c r="M695" s="222" t="s">
        <v>337</v>
      </c>
    </row>
    <row r="696" spans="1:13" ht="17.25" customHeight="1">
      <c r="A696" s="222">
        <v>421271</v>
      </c>
      <c r="B696" s="222" t="s">
        <v>1284</v>
      </c>
      <c r="C696" s="222" t="s">
        <v>1285</v>
      </c>
      <c r="D696" s="222" t="s">
        <v>246</v>
      </c>
      <c r="E696" s="222" t="s">
        <v>161</v>
      </c>
      <c r="F696" s="222">
        <v>35941</v>
      </c>
      <c r="G696" s="222" t="s">
        <v>311</v>
      </c>
      <c r="H696" s="222" t="s">
        <v>343</v>
      </c>
      <c r="I696" s="222" t="s">
        <v>470</v>
      </c>
      <c r="M696" s="222" t="s">
        <v>311</v>
      </c>
    </row>
    <row r="697" spans="1:13" ht="17.25" customHeight="1">
      <c r="A697" s="222">
        <v>421277</v>
      </c>
      <c r="B697" s="222" t="s">
        <v>1422</v>
      </c>
      <c r="C697" s="222" t="s">
        <v>128</v>
      </c>
      <c r="D697" s="222" t="s">
        <v>275</v>
      </c>
      <c r="E697" s="222" t="s">
        <v>161</v>
      </c>
      <c r="F697" s="222">
        <v>36161</v>
      </c>
      <c r="G697" s="222" t="s">
        <v>311</v>
      </c>
      <c r="H697" s="222" t="s">
        <v>343</v>
      </c>
      <c r="I697" s="222" t="s">
        <v>470</v>
      </c>
      <c r="M697" s="222" t="s">
        <v>311</v>
      </c>
    </row>
    <row r="698" spans="1:13" ht="17.25" customHeight="1">
      <c r="A698" s="222">
        <v>421288</v>
      </c>
      <c r="B698" s="222" t="s">
        <v>1582</v>
      </c>
      <c r="C698" s="222" t="s">
        <v>820</v>
      </c>
      <c r="D698" s="222" t="s">
        <v>703</v>
      </c>
      <c r="E698" s="222" t="s">
        <v>160</v>
      </c>
      <c r="F698" s="222">
        <v>36161</v>
      </c>
      <c r="G698" s="222" t="s">
        <v>3469</v>
      </c>
      <c r="H698" s="222" t="s">
        <v>343</v>
      </c>
      <c r="I698" s="222" t="s">
        <v>470</v>
      </c>
      <c r="M698" s="222" t="s">
        <v>320</v>
      </c>
    </row>
    <row r="699" spans="1:13" ht="17.25" customHeight="1">
      <c r="A699" s="222">
        <v>421290</v>
      </c>
      <c r="B699" s="222" t="s">
        <v>1283</v>
      </c>
      <c r="C699" s="222" t="s">
        <v>830</v>
      </c>
      <c r="D699" s="222" t="s">
        <v>250</v>
      </c>
      <c r="E699" s="222" t="s">
        <v>161</v>
      </c>
      <c r="F699" s="222">
        <v>35736</v>
      </c>
      <c r="G699" s="222" t="s">
        <v>311</v>
      </c>
      <c r="H699" s="222" t="s">
        <v>343</v>
      </c>
      <c r="I699" s="222" t="s">
        <v>470</v>
      </c>
      <c r="M699" s="222" t="s">
        <v>314</v>
      </c>
    </row>
    <row r="700" spans="1:13" ht="17.25" customHeight="1">
      <c r="A700" s="222">
        <v>421296</v>
      </c>
      <c r="B700" s="222" t="s">
        <v>2117</v>
      </c>
      <c r="C700" s="222" t="s">
        <v>559</v>
      </c>
      <c r="D700" s="222" t="s">
        <v>2118</v>
      </c>
      <c r="E700" s="222" t="s">
        <v>161</v>
      </c>
      <c r="F700" s="222">
        <v>35601</v>
      </c>
      <c r="G700" s="222" t="s">
        <v>317</v>
      </c>
      <c r="H700" s="222" t="s">
        <v>343</v>
      </c>
      <c r="I700" s="222" t="s">
        <v>470</v>
      </c>
      <c r="M700" s="222" t="s">
        <v>320</v>
      </c>
    </row>
    <row r="701" spans="1:13" ht="17.25" customHeight="1">
      <c r="A701" s="222">
        <v>421305</v>
      </c>
      <c r="B701" s="222" t="s">
        <v>1494</v>
      </c>
      <c r="C701" s="222" t="s">
        <v>80</v>
      </c>
      <c r="D701" s="222" t="s">
        <v>1186</v>
      </c>
      <c r="E701" s="222" t="s">
        <v>161</v>
      </c>
      <c r="F701" s="222">
        <v>31194</v>
      </c>
      <c r="G701" s="222" t="s">
        <v>3657</v>
      </c>
      <c r="H701" s="222" t="s">
        <v>343</v>
      </c>
      <c r="I701" s="222" t="s">
        <v>470</v>
      </c>
      <c r="M701" s="222" t="s">
        <v>314</v>
      </c>
    </row>
    <row r="702" spans="1:13" ht="17.25" customHeight="1">
      <c r="A702" s="222">
        <v>421310</v>
      </c>
      <c r="B702" s="222" t="s">
        <v>2417</v>
      </c>
      <c r="C702" s="222" t="s">
        <v>95</v>
      </c>
      <c r="D702" s="222" t="s">
        <v>237</v>
      </c>
      <c r="E702" s="222" t="s">
        <v>161</v>
      </c>
      <c r="F702" s="222">
        <v>35989</v>
      </c>
      <c r="G702" s="222" t="s">
        <v>311</v>
      </c>
      <c r="H702" s="222" t="s">
        <v>343</v>
      </c>
      <c r="I702" s="222" t="s">
        <v>470</v>
      </c>
      <c r="M702" s="222" t="s">
        <v>325</v>
      </c>
    </row>
    <row r="703" spans="1:13" ht="17.25" customHeight="1">
      <c r="A703" s="222">
        <v>421317</v>
      </c>
      <c r="B703" s="222" t="s">
        <v>521</v>
      </c>
      <c r="C703" s="222" t="s">
        <v>91</v>
      </c>
      <c r="D703" s="222" t="s">
        <v>522</v>
      </c>
      <c r="E703" s="222" t="s">
        <v>161</v>
      </c>
      <c r="F703" s="222">
        <v>36251</v>
      </c>
      <c r="G703" s="222" t="s">
        <v>311</v>
      </c>
      <c r="H703" s="222" t="s">
        <v>343</v>
      </c>
      <c r="I703" s="222" t="s">
        <v>470</v>
      </c>
      <c r="M703" s="222" t="s">
        <v>311</v>
      </c>
    </row>
    <row r="704" spans="1:13" ht="17.25" customHeight="1">
      <c r="A704" s="222">
        <v>421322</v>
      </c>
      <c r="B704" s="222" t="s">
        <v>1820</v>
      </c>
      <c r="C704" s="222" t="s">
        <v>71</v>
      </c>
      <c r="D704" s="222" t="s">
        <v>1821</v>
      </c>
      <c r="E704" s="222" t="s">
        <v>161</v>
      </c>
      <c r="F704" s="222">
        <v>35099</v>
      </c>
      <c r="G704" s="222" t="s">
        <v>311</v>
      </c>
      <c r="H704" s="222" t="s">
        <v>343</v>
      </c>
      <c r="I704" s="222" t="s">
        <v>470</v>
      </c>
      <c r="M704" s="222" t="s">
        <v>316</v>
      </c>
    </row>
    <row r="705" spans="1:13" ht="17.25" customHeight="1">
      <c r="A705" s="222">
        <v>421328</v>
      </c>
      <c r="B705" s="222" t="s">
        <v>2459</v>
      </c>
      <c r="C705" s="222" t="s">
        <v>2460</v>
      </c>
      <c r="D705" s="222" t="s">
        <v>267</v>
      </c>
      <c r="E705" s="222" t="s">
        <v>161</v>
      </c>
      <c r="F705" s="222">
        <v>32796</v>
      </c>
      <c r="G705" s="222" t="s">
        <v>3718</v>
      </c>
      <c r="H705" s="222" t="s">
        <v>343</v>
      </c>
      <c r="I705" s="222" t="s">
        <v>470</v>
      </c>
      <c r="M705" s="222" t="s">
        <v>327</v>
      </c>
    </row>
    <row r="706" spans="1:13" ht="17.25" customHeight="1">
      <c r="A706" s="222">
        <v>421345</v>
      </c>
      <c r="B706" s="222" t="s">
        <v>2371</v>
      </c>
      <c r="C706" s="222" t="s">
        <v>624</v>
      </c>
      <c r="D706" s="222" t="s">
        <v>231</v>
      </c>
      <c r="E706" s="222" t="s">
        <v>161</v>
      </c>
      <c r="F706" s="222">
        <v>35828</v>
      </c>
      <c r="G706" s="222" t="s">
        <v>311</v>
      </c>
      <c r="H706" s="222" t="s">
        <v>343</v>
      </c>
      <c r="I706" s="222" t="s">
        <v>470</v>
      </c>
      <c r="M706" s="222" t="s">
        <v>311</v>
      </c>
    </row>
    <row r="707" spans="1:13" ht="17.25" customHeight="1">
      <c r="A707" s="222">
        <v>421350</v>
      </c>
      <c r="B707" s="222" t="s">
        <v>1493</v>
      </c>
      <c r="C707" s="222" t="s">
        <v>744</v>
      </c>
      <c r="D707" s="222" t="s">
        <v>912</v>
      </c>
      <c r="E707" s="222" t="s">
        <v>160</v>
      </c>
      <c r="F707" s="222">
        <v>35796</v>
      </c>
      <c r="G707" s="222" t="s">
        <v>3656</v>
      </c>
      <c r="H707" s="222" t="s">
        <v>343</v>
      </c>
      <c r="I707" s="222" t="s">
        <v>470</v>
      </c>
      <c r="M707" s="222" t="s">
        <v>325</v>
      </c>
    </row>
    <row r="708" spans="1:13" ht="17.25" customHeight="1">
      <c r="A708" s="222">
        <v>421355</v>
      </c>
      <c r="B708" s="222" t="s">
        <v>1281</v>
      </c>
      <c r="C708" s="222" t="s">
        <v>1282</v>
      </c>
      <c r="D708" s="222" t="s">
        <v>247</v>
      </c>
      <c r="E708" s="222" t="s">
        <v>161</v>
      </c>
      <c r="F708" s="222">
        <v>33970</v>
      </c>
      <c r="H708" s="222" t="s">
        <v>343</v>
      </c>
      <c r="I708" s="222" t="s">
        <v>470</v>
      </c>
      <c r="M708" s="222" t="s">
        <v>311</v>
      </c>
    </row>
    <row r="709" spans="1:13" ht="17.25" customHeight="1">
      <c r="A709" s="222">
        <v>421364</v>
      </c>
      <c r="B709" s="222" t="s">
        <v>1969</v>
      </c>
      <c r="C709" s="222" t="s">
        <v>669</v>
      </c>
      <c r="D709" s="222" t="s">
        <v>252</v>
      </c>
      <c r="E709" s="222" t="s">
        <v>161</v>
      </c>
      <c r="F709" s="222">
        <v>28126</v>
      </c>
      <c r="G709" s="222" t="s">
        <v>311</v>
      </c>
      <c r="H709" s="222" t="s">
        <v>343</v>
      </c>
      <c r="I709" s="222" t="s">
        <v>470</v>
      </c>
      <c r="M709" s="222" t="s">
        <v>316</v>
      </c>
    </row>
    <row r="710" spans="1:13" ht="17.25" customHeight="1">
      <c r="A710" s="222">
        <v>421367</v>
      </c>
      <c r="B710" s="222" t="s">
        <v>2286</v>
      </c>
      <c r="C710" s="222" t="s">
        <v>824</v>
      </c>
      <c r="D710" s="222" t="s">
        <v>1032</v>
      </c>
      <c r="E710" s="222" t="s">
        <v>160</v>
      </c>
      <c r="F710" s="222">
        <v>35796</v>
      </c>
      <c r="G710" s="222" t="s">
        <v>311</v>
      </c>
      <c r="H710" s="222" t="s">
        <v>343</v>
      </c>
      <c r="I710" s="222" t="s">
        <v>470</v>
      </c>
      <c r="M710" s="222" t="s">
        <v>341</v>
      </c>
    </row>
    <row r="711" spans="1:13" ht="17.25" customHeight="1">
      <c r="A711" s="222">
        <v>421382</v>
      </c>
      <c r="B711" s="222" t="s">
        <v>2115</v>
      </c>
      <c r="C711" s="222" t="s">
        <v>121</v>
      </c>
      <c r="D711" s="222" t="s">
        <v>2116</v>
      </c>
      <c r="E711" s="222" t="s">
        <v>160</v>
      </c>
      <c r="F711" s="222">
        <v>35796</v>
      </c>
      <c r="G711" s="222" t="s">
        <v>311</v>
      </c>
      <c r="H711" s="222" t="s">
        <v>343</v>
      </c>
      <c r="I711" s="222" t="s">
        <v>470</v>
      </c>
      <c r="M711" s="222" t="s">
        <v>311</v>
      </c>
    </row>
    <row r="712" spans="1:13" ht="17.25" customHeight="1">
      <c r="A712" s="222">
        <v>421388</v>
      </c>
      <c r="B712" s="222" t="s">
        <v>1421</v>
      </c>
      <c r="C712" s="222" t="s">
        <v>126</v>
      </c>
      <c r="D712" s="222" t="s">
        <v>232</v>
      </c>
      <c r="E712" s="222" t="s">
        <v>160</v>
      </c>
      <c r="F712" s="222">
        <v>35615</v>
      </c>
      <c r="G712" s="222" t="s">
        <v>311</v>
      </c>
      <c r="H712" s="222" t="s">
        <v>343</v>
      </c>
      <c r="I712" s="222" t="s">
        <v>470</v>
      </c>
      <c r="M712" s="222" t="s">
        <v>325</v>
      </c>
    </row>
    <row r="713" spans="1:13" ht="17.25" customHeight="1">
      <c r="A713" s="222">
        <v>421406</v>
      </c>
      <c r="B713" s="222" t="s">
        <v>2152</v>
      </c>
      <c r="C713" s="222" t="s">
        <v>559</v>
      </c>
      <c r="D713" s="222" t="s">
        <v>698</v>
      </c>
      <c r="E713" s="222" t="s">
        <v>160</v>
      </c>
      <c r="F713" s="222">
        <v>35796</v>
      </c>
      <c r="G713" s="222" t="s">
        <v>311</v>
      </c>
      <c r="H713" s="222" t="s">
        <v>343</v>
      </c>
      <c r="I713" s="222" t="s">
        <v>470</v>
      </c>
      <c r="M713" s="222" t="s">
        <v>320</v>
      </c>
    </row>
    <row r="714" spans="1:13" ht="17.25" customHeight="1">
      <c r="A714" s="222">
        <v>421411</v>
      </c>
      <c r="B714" s="222" t="s">
        <v>1280</v>
      </c>
      <c r="C714" s="222" t="s">
        <v>109</v>
      </c>
      <c r="D714" s="222" t="s">
        <v>811</v>
      </c>
      <c r="E714" s="222" t="s">
        <v>160</v>
      </c>
      <c r="F714" s="222">
        <v>35365</v>
      </c>
      <c r="G714" s="222" t="s">
        <v>3527</v>
      </c>
      <c r="H714" s="222" t="s">
        <v>343</v>
      </c>
      <c r="I714" s="222" t="s">
        <v>470</v>
      </c>
      <c r="M714" s="222" t="s">
        <v>311</v>
      </c>
    </row>
    <row r="715" spans="1:13" ht="17.25" customHeight="1">
      <c r="A715" s="222">
        <v>421415</v>
      </c>
      <c r="B715" s="222" t="s">
        <v>1613</v>
      </c>
      <c r="C715" s="222" t="s">
        <v>853</v>
      </c>
      <c r="D715" s="222" t="s">
        <v>549</v>
      </c>
      <c r="E715" s="222" t="s">
        <v>160</v>
      </c>
      <c r="F715" s="222">
        <v>36175</v>
      </c>
      <c r="G715" s="222" t="s">
        <v>311</v>
      </c>
      <c r="H715" s="222" t="s">
        <v>343</v>
      </c>
      <c r="I715" s="222" t="s">
        <v>470</v>
      </c>
      <c r="M715" s="222" t="s">
        <v>311</v>
      </c>
    </row>
    <row r="716" spans="1:13" ht="17.25" customHeight="1">
      <c r="A716" s="222">
        <v>421441</v>
      </c>
      <c r="B716" s="222" t="s">
        <v>1363</v>
      </c>
      <c r="C716" s="222" t="s">
        <v>73</v>
      </c>
      <c r="D716" s="222" t="s">
        <v>1364</v>
      </c>
      <c r="E716" s="222" t="s">
        <v>160</v>
      </c>
      <c r="F716" s="222">
        <v>35697</v>
      </c>
      <c r="G716" s="222" t="s">
        <v>3476</v>
      </c>
      <c r="H716" s="222" t="s">
        <v>343</v>
      </c>
      <c r="I716" s="222" t="s">
        <v>470</v>
      </c>
      <c r="M716" s="222" t="s">
        <v>311</v>
      </c>
    </row>
    <row r="717" spans="1:13" ht="17.25" customHeight="1">
      <c r="A717" s="222">
        <v>421457</v>
      </c>
      <c r="B717" s="222" t="s">
        <v>2005</v>
      </c>
      <c r="C717" s="222" t="s">
        <v>559</v>
      </c>
      <c r="D717" s="222" t="s">
        <v>2006</v>
      </c>
      <c r="E717" s="222" t="s">
        <v>160</v>
      </c>
      <c r="F717" s="222">
        <v>35544</v>
      </c>
      <c r="G717" s="222" t="s">
        <v>311</v>
      </c>
      <c r="H717" s="222" t="s">
        <v>343</v>
      </c>
      <c r="I717" s="222" t="s">
        <v>470</v>
      </c>
      <c r="M717" s="222" t="s">
        <v>311</v>
      </c>
    </row>
    <row r="718" spans="1:13" ht="17.25" customHeight="1">
      <c r="A718" s="222">
        <v>421459</v>
      </c>
      <c r="B718" s="222" t="s">
        <v>1818</v>
      </c>
      <c r="C718" s="222" t="s">
        <v>1819</v>
      </c>
      <c r="D718" s="222" t="s">
        <v>245</v>
      </c>
      <c r="E718" s="222" t="s">
        <v>160</v>
      </c>
      <c r="F718" s="222">
        <v>35875</v>
      </c>
      <c r="G718" s="222" t="s">
        <v>311</v>
      </c>
      <c r="H718" s="222" t="s">
        <v>343</v>
      </c>
      <c r="I718" s="222" t="s">
        <v>470</v>
      </c>
      <c r="M718" s="222" t="s">
        <v>311</v>
      </c>
    </row>
    <row r="719" spans="1:13" ht="17.25" customHeight="1">
      <c r="A719" s="222">
        <v>421473</v>
      </c>
      <c r="B719" s="222" t="s">
        <v>1279</v>
      </c>
      <c r="C719" s="222" t="s">
        <v>85</v>
      </c>
      <c r="D719" s="222" t="s">
        <v>1204</v>
      </c>
      <c r="E719" s="222" t="s">
        <v>161</v>
      </c>
      <c r="F719" s="222">
        <v>32403</v>
      </c>
      <c r="G719" s="222" t="s">
        <v>3541</v>
      </c>
      <c r="H719" s="222" t="s">
        <v>343</v>
      </c>
      <c r="I719" s="222" t="s">
        <v>470</v>
      </c>
      <c r="M719" s="222" t="s">
        <v>324</v>
      </c>
    </row>
    <row r="720" spans="1:13" ht="17.25" customHeight="1">
      <c r="A720" s="222">
        <v>421476</v>
      </c>
      <c r="B720" s="222" t="s">
        <v>3350</v>
      </c>
      <c r="C720" s="222" t="s">
        <v>92</v>
      </c>
      <c r="D720" s="222" t="s">
        <v>3351</v>
      </c>
      <c r="E720" s="222" t="s">
        <v>160</v>
      </c>
      <c r="F720" s="222">
        <v>36183</v>
      </c>
      <c r="G720" s="222" t="s">
        <v>311</v>
      </c>
      <c r="H720" s="222" t="s">
        <v>343</v>
      </c>
      <c r="I720" s="222" t="s">
        <v>361</v>
      </c>
      <c r="M720" s="222" t="s">
        <v>311</v>
      </c>
    </row>
    <row r="721" spans="1:13" ht="17.25" customHeight="1">
      <c r="A721" s="222">
        <v>421488</v>
      </c>
      <c r="B721" s="222" t="s">
        <v>1968</v>
      </c>
      <c r="C721" s="222" t="s">
        <v>502</v>
      </c>
      <c r="D721" s="222" t="s">
        <v>228</v>
      </c>
      <c r="E721" s="222" t="s">
        <v>161</v>
      </c>
      <c r="F721" s="222">
        <v>33979</v>
      </c>
      <c r="G721" s="222" t="s">
        <v>311</v>
      </c>
      <c r="H721" s="222" t="s">
        <v>343</v>
      </c>
      <c r="I721" s="222" t="s">
        <v>470</v>
      </c>
      <c r="M721" s="222" t="s">
        <v>327</v>
      </c>
    </row>
    <row r="722" spans="1:13" ht="17.25" customHeight="1">
      <c r="A722" s="222">
        <v>421502</v>
      </c>
      <c r="B722" s="222" t="s">
        <v>1278</v>
      </c>
      <c r="C722" s="222" t="s">
        <v>85</v>
      </c>
      <c r="D722" s="222" t="s">
        <v>245</v>
      </c>
      <c r="E722" s="222" t="s">
        <v>161</v>
      </c>
      <c r="F722" s="222">
        <v>35996</v>
      </c>
      <c r="G722" s="222" t="s">
        <v>331</v>
      </c>
      <c r="H722" s="222" t="s">
        <v>343</v>
      </c>
      <c r="I722" s="222" t="s">
        <v>470</v>
      </c>
      <c r="M722" s="222" t="s">
        <v>331</v>
      </c>
    </row>
    <row r="723" spans="1:13" ht="17.25" customHeight="1">
      <c r="A723" s="222">
        <v>421503</v>
      </c>
      <c r="B723" s="222" t="s">
        <v>1361</v>
      </c>
      <c r="C723" s="222" t="s">
        <v>908</v>
      </c>
      <c r="D723" s="222" t="s">
        <v>1362</v>
      </c>
      <c r="E723" s="222" t="s">
        <v>161</v>
      </c>
      <c r="F723" s="222">
        <v>31585</v>
      </c>
      <c r="G723" s="222" t="s">
        <v>331</v>
      </c>
      <c r="H723" s="222" t="s">
        <v>343</v>
      </c>
      <c r="I723" s="222" t="s">
        <v>470</v>
      </c>
      <c r="M723" s="222" t="s">
        <v>331</v>
      </c>
    </row>
    <row r="724" spans="1:13" ht="17.25" customHeight="1">
      <c r="A724" s="222">
        <v>421517</v>
      </c>
      <c r="B724" s="222" t="s">
        <v>1419</v>
      </c>
      <c r="C724" s="222" t="s">
        <v>73</v>
      </c>
      <c r="D724" s="222" t="s">
        <v>1420</v>
      </c>
      <c r="E724" s="222" t="s">
        <v>160</v>
      </c>
      <c r="F724" s="222">
        <v>35704</v>
      </c>
      <c r="G724" s="222" t="s">
        <v>3652</v>
      </c>
      <c r="H724" s="222" t="s">
        <v>343</v>
      </c>
      <c r="I724" s="222" t="s">
        <v>470</v>
      </c>
      <c r="M724" s="222" t="s">
        <v>320</v>
      </c>
    </row>
    <row r="725" spans="1:13" ht="17.25" customHeight="1">
      <c r="A725" s="222">
        <v>421533</v>
      </c>
      <c r="B725" s="222" t="s">
        <v>3198</v>
      </c>
      <c r="C725" s="222" t="s">
        <v>94</v>
      </c>
      <c r="D725" s="222" t="s">
        <v>3199</v>
      </c>
      <c r="E725" s="222" t="s">
        <v>160</v>
      </c>
      <c r="F725" s="222">
        <v>35065</v>
      </c>
      <c r="G725" s="222" t="s">
        <v>320</v>
      </c>
      <c r="H725" s="222" t="s">
        <v>343</v>
      </c>
      <c r="I725" s="222" t="s">
        <v>361</v>
      </c>
      <c r="M725" s="222" t="s">
        <v>320</v>
      </c>
    </row>
    <row r="726" spans="1:13" ht="17.25" customHeight="1">
      <c r="A726" s="222">
        <v>421534</v>
      </c>
      <c r="B726" s="222" t="s">
        <v>1458</v>
      </c>
      <c r="C726" s="222" t="s">
        <v>1459</v>
      </c>
      <c r="D726" s="222" t="s">
        <v>836</v>
      </c>
      <c r="E726" s="222" t="s">
        <v>160</v>
      </c>
      <c r="F726" s="222">
        <v>36161</v>
      </c>
      <c r="G726" s="222" t="s">
        <v>311</v>
      </c>
      <c r="H726" s="222" t="s">
        <v>343</v>
      </c>
      <c r="I726" s="222" t="s">
        <v>470</v>
      </c>
      <c r="M726" s="222" t="s">
        <v>311</v>
      </c>
    </row>
    <row r="727" spans="1:13" ht="17.25" customHeight="1">
      <c r="A727" s="222">
        <v>421537</v>
      </c>
      <c r="B727" s="222" t="s">
        <v>1581</v>
      </c>
      <c r="C727" s="222" t="s">
        <v>73</v>
      </c>
      <c r="D727" s="222" t="s">
        <v>220</v>
      </c>
      <c r="E727" s="222" t="s">
        <v>160</v>
      </c>
      <c r="F727" s="222">
        <v>34796</v>
      </c>
      <c r="G727" s="222" t="s">
        <v>311</v>
      </c>
      <c r="H727" s="222" t="s">
        <v>343</v>
      </c>
      <c r="I727" s="222" t="s">
        <v>470</v>
      </c>
      <c r="M727" s="222" t="s">
        <v>311</v>
      </c>
    </row>
    <row r="728" spans="1:13" ht="17.25" customHeight="1">
      <c r="A728" s="222">
        <v>421538</v>
      </c>
      <c r="B728" s="222" t="s">
        <v>2433</v>
      </c>
      <c r="C728" s="222" t="s">
        <v>506</v>
      </c>
      <c r="D728" s="222" t="s">
        <v>740</v>
      </c>
      <c r="E728" s="222" t="s">
        <v>160</v>
      </c>
      <c r="F728" s="222">
        <v>33604</v>
      </c>
      <c r="G728" s="222" t="s">
        <v>322</v>
      </c>
      <c r="H728" s="222" t="s">
        <v>344</v>
      </c>
      <c r="I728" s="222" t="s">
        <v>470</v>
      </c>
      <c r="M728" s="222" t="s">
        <v>297</v>
      </c>
    </row>
    <row r="729" spans="1:13" ht="17.25" customHeight="1">
      <c r="A729" s="222">
        <v>421540</v>
      </c>
      <c r="B729" s="222" t="s">
        <v>1579</v>
      </c>
      <c r="C729" s="222" t="s">
        <v>705</v>
      </c>
      <c r="D729" s="222" t="s">
        <v>1580</v>
      </c>
      <c r="E729" s="222" t="s">
        <v>160</v>
      </c>
      <c r="F729" s="222">
        <v>35875</v>
      </c>
      <c r="G729" s="222" t="s">
        <v>311</v>
      </c>
      <c r="H729" s="222" t="s">
        <v>343</v>
      </c>
      <c r="I729" s="222" t="s">
        <v>470</v>
      </c>
      <c r="M729" s="222" t="s">
        <v>311</v>
      </c>
    </row>
    <row r="730" spans="1:13" ht="17.25" customHeight="1">
      <c r="A730" s="222">
        <v>421543</v>
      </c>
      <c r="B730" s="222" t="s">
        <v>1359</v>
      </c>
      <c r="C730" s="222" t="s">
        <v>506</v>
      </c>
      <c r="D730" s="222" t="s">
        <v>1360</v>
      </c>
      <c r="E730" s="222" t="s">
        <v>160</v>
      </c>
      <c r="F730" s="222">
        <v>35435</v>
      </c>
      <c r="G730" s="222" t="s">
        <v>311</v>
      </c>
      <c r="H730" s="222" t="s">
        <v>343</v>
      </c>
      <c r="I730" s="222" t="s">
        <v>470</v>
      </c>
      <c r="M730" s="222" t="s">
        <v>327</v>
      </c>
    </row>
    <row r="731" spans="1:13" ht="17.25" customHeight="1">
      <c r="A731" s="222">
        <v>421548</v>
      </c>
      <c r="B731" s="222" t="s">
        <v>3250</v>
      </c>
      <c r="C731" s="222" t="s">
        <v>947</v>
      </c>
      <c r="D731" s="222" t="s">
        <v>246</v>
      </c>
      <c r="E731" s="222" t="s">
        <v>160</v>
      </c>
      <c r="F731" s="222">
        <v>35981</v>
      </c>
      <c r="G731" s="222" t="s">
        <v>311</v>
      </c>
      <c r="H731" s="222" t="s">
        <v>343</v>
      </c>
      <c r="I731" s="222" t="s">
        <v>361</v>
      </c>
      <c r="M731" s="222" t="s">
        <v>311</v>
      </c>
    </row>
    <row r="732" spans="1:13" ht="17.25" customHeight="1">
      <c r="A732" s="222">
        <v>421563</v>
      </c>
      <c r="B732" s="222" t="s">
        <v>1643</v>
      </c>
      <c r="C732" s="222" t="s">
        <v>117</v>
      </c>
      <c r="D732" s="222" t="s">
        <v>254</v>
      </c>
      <c r="E732" s="222" t="s">
        <v>160</v>
      </c>
      <c r="F732" s="222">
        <v>35507</v>
      </c>
      <c r="G732" s="222" t="s">
        <v>3666</v>
      </c>
      <c r="H732" s="222" t="s">
        <v>343</v>
      </c>
      <c r="I732" s="222" t="s">
        <v>470</v>
      </c>
      <c r="M732" s="222" t="s">
        <v>311</v>
      </c>
    </row>
    <row r="733" spans="1:13" ht="17.25" customHeight="1">
      <c r="A733" s="222">
        <v>421565</v>
      </c>
      <c r="B733" s="222" t="s">
        <v>2493</v>
      </c>
      <c r="C733" s="222" t="s">
        <v>73</v>
      </c>
      <c r="D733" s="222" t="s">
        <v>272</v>
      </c>
      <c r="E733" s="222" t="s">
        <v>160</v>
      </c>
      <c r="F733" s="222">
        <v>34833</v>
      </c>
      <c r="G733" s="222" t="s">
        <v>311</v>
      </c>
      <c r="H733" s="222" t="s">
        <v>343</v>
      </c>
      <c r="I733" s="222" t="s">
        <v>470</v>
      </c>
      <c r="M733" s="222" t="s">
        <v>311</v>
      </c>
    </row>
    <row r="734" spans="1:13" ht="17.25" customHeight="1">
      <c r="A734" s="222">
        <v>421573</v>
      </c>
      <c r="B734" s="222" t="s">
        <v>2492</v>
      </c>
      <c r="C734" s="222" t="s">
        <v>140</v>
      </c>
      <c r="D734" s="222" t="s">
        <v>248</v>
      </c>
      <c r="E734" s="222" t="s">
        <v>160</v>
      </c>
      <c r="F734" s="222">
        <v>35431</v>
      </c>
      <c r="G734" s="222" t="s">
        <v>311</v>
      </c>
      <c r="H734" s="222" t="s">
        <v>343</v>
      </c>
      <c r="I734" s="222" t="s">
        <v>470</v>
      </c>
      <c r="M734" s="222" t="s">
        <v>311</v>
      </c>
    </row>
    <row r="735" spans="1:13" ht="17.25" customHeight="1">
      <c r="A735" s="222">
        <v>421587</v>
      </c>
      <c r="B735" s="222" t="s">
        <v>1277</v>
      </c>
      <c r="C735" s="222" t="s">
        <v>101</v>
      </c>
      <c r="D735" s="222" t="s">
        <v>228</v>
      </c>
      <c r="E735" s="222" t="s">
        <v>160</v>
      </c>
      <c r="F735" s="222">
        <v>35959</v>
      </c>
      <c r="G735" s="222" t="s">
        <v>322</v>
      </c>
      <c r="H735" s="222" t="s">
        <v>344</v>
      </c>
      <c r="I735" s="222" t="s">
        <v>470</v>
      </c>
      <c r="M735" s="222" t="s">
        <v>297</v>
      </c>
    </row>
    <row r="736" spans="1:13" ht="17.25" customHeight="1">
      <c r="A736" s="222">
        <v>421594</v>
      </c>
      <c r="B736" s="222" t="s">
        <v>2004</v>
      </c>
      <c r="C736" s="222" t="s">
        <v>559</v>
      </c>
      <c r="D736" s="222" t="s">
        <v>674</v>
      </c>
      <c r="E736" s="222" t="s">
        <v>160</v>
      </c>
      <c r="F736" s="222">
        <v>35521</v>
      </c>
      <c r="G736" s="222" t="s">
        <v>3624</v>
      </c>
      <c r="H736" s="222" t="s">
        <v>343</v>
      </c>
      <c r="I736" s="222" t="s">
        <v>470</v>
      </c>
      <c r="M736" s="222" t="s">
        <v>320</v>
      </c>
    </row>
    <row r="737" spans="1:13" ht="17.25" customHeight="1">
      <c r="A737" s="222">
        <v>421619</v>
      </c>
      <c r="B737" s="222" t="s">
        <v>3124</v>
      </c>
      <c r="C737" s="222" t="s">
        <v>602</v>
      </c>
      <c r="D737" s="222" t="s">
        <v>220</v>
      </c>
      <c r="E737" s="222" t="s">
        <v>161</v>
      </c>
      <c r="F737" s="222">
        <v>35796</v>
      </c>
      <c r="G737" s="222" t="s">
        <v>311</v>
      </c>
      <c r="H737" s="222" t="s">
        <v>343</v>
      </c>
      <c r="I737" s="222" t="s">
        <v>361</v>
      </c>
      <c r="M737" s="222" t="s">
        <v>311</v>
      </c>
    </row>
    <row r="738" spans="1:13" ht="17.25" customHeight="1">
      <c r="A738" s="222">
        <v>421620</v>
      </c>
      <c r="B738" s="222" t="s">
        <v>2113</v>
      </c>
      <c r="C738" s="222" t="s">
        <v>977</v>
      </c>
      <c r="D738" s="222" t="s">
        <v>2114</v>
      </c>
      <c r="E738" s="222" t="s">
        <v>160</v>
      </c>
      <c r="F738" s="222">
        <v>36006</v>
      </c>
      <c r="G738" s="222" t="s">
        <v>311</v>
      </c>
      <c r="H738" s="222" t="s">
        <v>343</v>
      </c>
      <c r="I738" s="222" t="s">
        <v>470</v>
      </c>
      <c r="M738" s="222" t="s">
        <v>311</v>
      </c>
    </row>
    <row r="739" spans="1:13" ht="17.25" customHeight="1">
      <c r="A739" s="222">
        <v>421626</v>
      </c>
      <c r="B739" s="222" t="s">
        <v>2974</v>
      </c>
      <c r="C739" s="222" t="s">
        <v>842</v>
      </c>
      <c r="D739" s="222" t="s">
        <v>246</v>
      </c>
      <c r="E739" s="222" t="s">
        <v>160</v>
      </c>
      <c r="F739" s="222">
        <v>36028</v>
      </c>
      <c r="G739" s="222" t="s">
        <v>335</v>
      </c>
      <c r="H739" s="222" t="s">
        <v>343</v>
      </c>
      <c r="I739" s="222" t="s">
        <v>470</v>
      </c>
      <c r="M739" s="222" t="s">
        <v>320</v>
      </c>
    </row>
    <row r="740" spans="1:13" ht="17.25" customHeight="1">
      <c r="A740" s="222">
        <v>421631</v>
      </c>
      <c r="B740" s="222" t="s">
        <v>3149</v>
      </c>
      <c r="C740" s="222" t="s">
        <v>67</v>
      </c>
      <c r="D740" s="222" t="s">
        <v>149</v>
      </c>
      <c r="E740" s="222" t="s">
        <v>161</v>
      </c>
      <c r="F740" s="222">
        <v>31136</v>
      </c>
      <c r="G740" s="222" t="s">
        <v>3564</v>
      </c>
      <c r="H740" s="222" t="s">
        <v>343</v>
      </c>
      <c r="I740" s="222" t="s">
        <v>361</v>
      </c>
      <c r="M740" s="222" t="s">
        <v>342</v>
      </c>
    </row>
    <row r="741" spans="1:13" ht="17.25" customHeight="1">
      <c r="A741" s="222">
        <v>421635</v>
      </c>
      <c r="B741" s="222" t="s">
        <v>3197</v>
      </c>
      <c r="C741" s="222" t="s">
        <v>126</v>
      </c>
      <c r="D741" s="222" t="s">
        <v>781</v>
      </c>
      <c r="E741" s="222" t="s">
        <v>160</v>
      </c>
      <c r="F741" s="222">
        <v>35600</v>
      </c>
      <c r="G741" s="222" t="s">
        <v>311</v>
      </c>
      <c r="H741" s="222" t="s">
        <v>343</v>
      </c>
      <c r="I741" s="222" t="s">
        <v>361</v>
      </c>
      <c r="M741" s="222" t="s">
        <v>331</v>
      </c>
    </row>
    <row r="742" spans="1:13" ht="17.25" customHeight="1">
      <c r="A742" s="222">
        <v>421636</v>
      </c>
      <c r="B742" s="222" t="s">
        <v>2458</v>
      </c>
      <c r="C742" s="222" t="s">
        <v>640</v>
      </c>
      <c r="D742" s="222" t="s">
        <v>213</v>
      </c>
      <c r="E742" s="222" t="s">
        <v>160</v>
      </c>
      <c r="F742" s="222">
        <v>35435</v>
      </c>
      <c r="G742" s="222" t="s">
        <v>311</v>
      </c>
      <c r="H742" s="222" t="s">
        <v>343</v>
      </c>
      <c r="I742" s="222" t="s">
        <v>470</v>
      </c>
      <c r="M742" s="222" t="s">
        <v>311</v>
      </c>
    </row>
    <row r="743" spans="1:13" ht="17.25" customHeight="1">
      <c r="A743" s="222">
        <v>421645</v>
      </c>
      <c r="B743" s="222" t="s">
        <v>1276</v>
      </c>
      <c r="C743" s="222" t="s">
        <v>103</v>
      </c>
      <c r="D743" s="222" t="s">
        <v>879</v>
      </c>
      <c r="E743" s="222" t="s">
        <v>161</v>
      </c>
      <c r="F743" s="222">
        <v>26539</v>
      </c>
      <c r="G743" s="222" t="s">
        <v>3628</v>
      </c>
      <c r="H743" s="222" t="s">
        <v>343</v>
      </c>
      <c r="I743" s="222" t="s">
        <v>470</v>
      </c>
      <c r="M743" s="222" t="s">
        <v>311</v>
      </c>
    </row>
    <row r="744" spans="1:13" ht="17.25" customHeight="1">
      <c r="A744" s="222">
        <v>421657</v>
      </c>
      <c r="B744" s="222" t="s">
        <v>1275</v>
      </c>
      <c r="C744" s="222" t="s">
        <v>905</v>
      </c>
      <c r="D744" s="222" t="s">
        <v>272</v>
      </c>
      <c r="E744" s="222" t="s">
        <v>160</v>
      </c>
      <c r="F744" s="222">
        <v>36161</v>
      </c>
      <c r="G744" s="222" t="s">
        <v>317</v>
      </c>
      <c r="H744" s="222" t="s">
        <v>343</v>
      </c>
      <c r="I744" s="222" t="s">
        <v>470</v>
      </c>
      <c r="M744" s="222" t="s">
        <v>320</v>
      </c>
    </row>
    <row r="745" spans="1:13" ht="17.25" customHeight="1">
      <c r="A745" s="222">
        <v>421669</v>
      </c>
      <c r="B745" s="222" t="s">
        <v>2774</v>
      </c>
      <c r="C745" s="222" t="s">
        <v>599</v>
      </c>
      <c r="D745" s="222" t="s">
        <v>2775</v>
      </c>
      <c r="E745" s="222" t="s">
        <v>160</v>
      </c>
      <c r="F745" s="222">
        <v>35827</v>
      </c>
      <c r="G745" s="222" t="s">
        <v>3565</v>
      </c>
      <c r="H745" s="222" t="s">
        <v>343</v>
      </c>
      <c r="I745" s="222" t="s">
        <v>470</v>
      </c>
      <c r="M745" s="222" t="s">
        <v>320</v>
      </c>
    </row>
    <row r="746" spans="1:13" ht="17.25" customHeight="1">
      <c r="A746" s="222">
        <v>421693</v>
      </c>
      <c r="B746" s="222" t="s">
        <v>3366</v>
      </c>
      <c r="C746" s="222" t="s">
        <v>641</v>
      </c>
      <c r="D746" s="222" t="s">
        <v>818</v>
      </c>
      <c r="E746" s="222" t="s">
        <v>160</v>
      </c>
      <c r="F746" s="222">
        <v>35796</v>
      </c>
      <c r="G746" s="222" t="s">
        <v>311</v>
      </c>
      <c r="H746" s="222" t="s">
        <v>343</v>
      </c>
      <c r="I746" s="222" t="s">
        <v>361</v>
      </c>
      <c r="M746" s="222" t="s">
        <v>327</v>
      </c>
    </row>
    <row r="747" spans="1:13" ht="17.25" customHeight="1">
      <c r="A747" s="222">
        <v>421697</v>
      </c>
      <c r="B747" s="222" t="s">
        <v>2112</v>
      </c>
      <c r="C747" s="222" t="s">
        <v>80</v>
      </c>
      <c r="D747" s="222" t="s">
        <v>269</v>
      </c>
      <c r="E747" s="222" t="s">
        <v>160</v>
      </c>
      <c r="F747" s="222">
        <v>35534</v>
      </c>
      <c r="G747" s="222" t="s">
        <v>311</v>
      </c>
      <c r="H747" s="222" t="s">
        <v>343</v>
      </c>
      <c r="I747" s="222" t="s">
        <v>470</v>
      </c>
      <c r="M747" s="222" t="s">
        <v>320</v>
      </c>
    </row>
    <row r="748" spans="1:13" ht="17.25" customHeight="1">
      <c r="A748" s="222">
        <v>421705</v>
      </c>
      <c r="B748" s="222" t="s">
        <v>3069</v>
      </c>
      <c r="C748" s="222" t="s">
        <v>67</v>
      </c>
      <c r="D748" s="222" t="s">
        <v>247</v>
      </c>
      <c r="E748" s="222" t="s">
        <v>161</v>
      </c>
      <c r="F748" s="222">
        <v>34866</v>
      </c>
      <c r="G748" s="222" t="s">
        <v>311</v>
      </c>
      <c r="H748" s="222" t="s">
        <v>343</v>
      </c>
      <c r="I748" s="222" t="s">
        <v>470</v>
      </c>
      <c r="M748" s="222" t="s">
        <v>337</v>
      </c>
    </row>
    <row r="749" spans="1:13" ht="17.25" customHeight="1">
      <c r="A749" s="222">
        <v>421716</v>
      </c>
      <c r="B749" s="222" t="s">
        <v>1942</v>
      </c>
      <c r="C749" s="222" t="s">
        <v>922</v>
      </c>
      <c r="D749" s="222" t="s">
        <v>706</v>
      </c>
      <c r="E749" s="222" t="s">
        <v>161</v>
      </c>
      <c r="F749" s="222">
        <v>34943</v>
      </c>
      <c r="G749" s="222" t="s">
        <v>3684</v>
      </c>
      <c r="H749" s="222" t="s">
        <v>343</v>
      </c>
      <c r="I749" s="222" t="s">
        <v>470</v>
      </c>
      <c r="M749" s="222" t="s">
        <v>327</v>
      </c>
    </row>
    <row r="750" spans="1:13" ht="17.25" customHeight="1">
      <c r="A750" s="222">
        <v>421731</v>
      </c>
      <c r="B750" s="222" t="s">
        <v>3123</v>
      </c>
      <c r="C750" s="222" t="s">
        <v>713</v>
      </c>
      <c r="D750" s="222" t="s">
        <v>215</v>
      </c>
      <c r="E750" s="222" t="s">
        <v>161</v>
      </c>
      <c r="F750" s="222">
        <v>34712</v>
      </c>
      <c r="G750" s="222" t="s">
        <v>311</v>
      </c>
      <c r="H750" s="222" t="s">
        <v>343</v>
      </c>
      <c r="I750" s="222" t="s">
        <v>361</v>
      </c>
      <c r="M750" s="222" t="s">
        <v>311</v>
      </c>
    </row>
    <row r="751" spans="1:13" ht="17.25" customHeight="1">
      <c r="A751" s="222">
        <v>421736</v>
      </c>
      <c r="B751" s="222" t="s">
        <v>3162</v>
      </c>
      <c r="C751" s="222" t="s">
        <v>709</v>
      </c>
      <c r="D751" s="222" t="s">
        <v>255</v>
      </c>
      <c r="E751" s="222" t="s">
        <v>161</v>
      </c>
      <c r="F751" s="222">
        <v>35709</v>
      </c>
      <c r="G751" s="222" t="s">
        <v>311</v>
      </c>
      <c r="H751" s="222" t="s">
        <v>343</v>
      </c>
      <c r="I751" s="222" t="s">
        <v>361</v>
      </c>
      <c r="M751" s="222" t="s">
        <v>311</v>
      </c>
    </row>
    <row r="752" spans="1:13" ht="17.25" customHeight="1">
      <c r="A752" s="222">
        <v>421739</v>
      </c>
      <c r="B752" s="222" t="s">
        <v>1274</v>
      </c>
      <c r="C752" s="222" t="s">
        <v>1105</v>
      </c>
      <c r="D752" s="222" t="s">
        <v>282</v>
      </c>
      <c r="E752" s="222" t="s">
        <v>161</v>
      </c>
      <c r="F752" s="222">
        <v>35968</v>
      </c>
      <c r="G752" s="222" t="s">
        <v>3479</v>
      </c>
      <c r="H752" s="222" t="s">
        <v>343</v>
      </c>
      <c r="I752" s="222" t="s">
        <v>470</v>
      </c>
      <c r="M752" s="222" t="s">
        <v>316</v>
      </c>
    </row>
    <row r="753" spans="1:16" ht="17.25" customHeight="1">
      <c r="A753" s="222">
        <v>421740</v>
      </c>
      <c r="B753" s="222" t="s">
        <v>2491</v>
      </c>
      <c r="C753" s="222" t="s">
        <v>649</v>
      </c>
      <c r="D753" s="222" t="s">
        <v>1200</v>
      </c>
      <c r="E753" s="222" t="s">
        <v>161</v>
      </c>
      <c r="F753" s="222">
        <v>33527</v>
      </c>
      <c r="G753" s="222" t="s">
        <v>3516</v>
      </c>
      <c r="H753" s="222" t="s">
        <v>343</v>
      </c>
      <c r="I753" s="222" t="s">
        <v>470</v>
      </c>
      <c r="M753" s="222" t="s">
        <v>327</v>
      </c>
    </row>
    <row r="754" spans="1:16" ht="17.25" customHeight="1">
      <c r="A754" s="222">
        <v>421759</v>
      </c>
      <c r="B754" s="222" t="s">
        <v>1860</v>
      </c>
      <c r="C754" s="222" t="s">
        <v>72</v>
      </c>
      <c r="D754" s="222" t="s">
        <v>1861</v>
      </c>
      <c r="E754" s="222" t="s">
        <v>161</v>
      </c>
      <c r="F754" s="222">
        <v>35358</v>
      </c>
      <c r="G754" s="222" t="s">
        <v>331</v>
      </c>
      <c r="H754" s="222" t="s">
        <v>343</v>
      </c>
      <c r="I754" s="222" t="s">
        <v>470</v>
      </c>
      <c r="M754" s="222" t="s">
        <v>331</v>
      </c>
    </row>
    <row r="755" spans="1:16" ht="17.25" customHeight="1">
      <c r="A755" s="222">
        <v>421762</v>
      </c>
      <c r="B755" s="222" t="s">
        <v>2227</v>
      </c>
      <c r="C755" s="222" t="s">
        <v>67</v>
      </c>
      <c r="D755" s="222" t="s">
        <v>249</v>
      </c>
      <c r="E755" s="222" t="s">
        <v>161</v>
      </c>
      <c r="F755" s="222">
        <v>34824</v>
      </c>
      <c r="G755" s="222" t="s">
        <v>311</v>
      </c>
      <c r="H755" s="222" t="s">
        <v>343</v>
      </c>
      <c r="I755" s="222" t="s">
        <v>470</v>
      </c>
      <c r="M755" s="222" t="s">
        <v>311</v>
      </c>
    </row>
    <row r="756" spans="1:16" ht="17.25" customHeight="1">
      <c r="A756" s="222">
        <v>421777</v>
      </c>
      <c r="B756" s="222" t="s">
        <v>2773</v>
      </c>
      <c r="C756" s="222" t="s">
        <v>134</v>
      </c>
      <c r="D756" s="222" t="s">
        <v>235</v>
      </c>
      <c r="E756" s="222" t="s">
        <v>160</v>
      </c>
      <c r="F756" s="222">
        <v>35617</v>
      </c>
      <c r="G756" s="222" t="s">
        <v>311</v>
      </c>
      <c r="H756" s="222" t="s">
        <v>343</v>
      </c>
      <c r="I756" s="222" t="s">
        <v>470</v>
      </c>
      <c r="M756" s="222" t="s">
        <v>311</v>
      </c>
    </row>
    <row r="757" spans="1:16" ht="17.25" customHeight="1">
      <c r="A757" s="222">
        <v>421803</v>
      </c>
      <c r="B757" s="222" t="s">
        <v>1417</v>
      </c>
      <c r="C757" s="222" t="s">
        <v>1418</v>
      </c>
      <c r="D757" s="222" t="s">
        <v>1066</v>
      </c>
      <c r="E757" s="222" t="s">
        <v>161</v>
      </c>
      <c r="F757" s="222">
        <v>33444</v>
      </c>
      <c r="G757" s="222" t="s">
        <v>3651</v>
      </c>
      <c r="H757" s="222" t="s">
        <v>343</v>
      </c>
      <c r="I757" s="222" t="s">
        <v>470</v>
      </c>
      <c r="M757" s="222" t="s">
        <v>331</v>
      </c>
    </row>
    <row r="758" spans="1:16" ht="17.25" customHeight="1">
      <c r="A758" s="222">
        <v>421815</v>
      </c>
      <c r="B758" s="222" t="s">
        <v>1859</v>
      </c>
      <c r="C758" s="222" t="s">
        <v>1207</v>
      </c>
      <c r="D758" s="222" t="s">
        <v>265</v>
      </c>
      <c r="E758" s="222" t="s">
        <v>160</v>
      </c>
      <c r="F758" s="222">
        <v>35950</v>
      </c>
      <c r="G758" s="222" t="s">
        <v>311</v>
      </c>
      <c r="H758" s="222" t="s">
        <v>343</v>
      </c>
      <c r="I758" s="222" t="s">
        <v>470</v>
      </c>
      <c r="M758" s="222" t="s">
        <v>311</v>
      </c>
    </row>
    <row r="759" spans="1:16" ht="17.25" customHeight="1">
      <c r="A759" s="222">
        <v>421817</v>
      </c>
      <c r="B759" s="222" t="s">
        <v>2068</v>
      </c>
      <c r="C759" s="222" t="s">
        <v>71</v>
      </c>
      <c r="D759" s="222" t="s">
        <v>638</v>
      </c>
      <c r="E759" s="222" t="s">
        <v>160</v>
      </c>
      <c r="F759" s="222">
        <v>35800</v>
      </c>
      <c r="G759" s="222" t="s">
        <v>311</v>
      </c>
      <c r="H759" s="222" t="s">
        <v>343</v>
      </c>
      <c r="I759" s="222" t="s">
        <v>470</v>
      </c>
      <c r="M759" s="222" t="s">
        <v>311</v>
      </c>
    </row>
    <row r="760" spans="1:16" ht="17.25" customHeight="1">
      <c r="A760" s="222">
        <v>421819</v>
      </c>
      <c r="B760" s="222" t="s">
        <v>2003</v>
      </c>
      <c r="C760" s="222" t="s">
        <v>597</v>
      </c>
      <c r="D760" s="222" t="s">
        <v>673</v>
      </c>
      <c r="E760" s="222" t="s">
        <v>160</v>
      </c>
      <c r="F760" s="222">
        <v>36161</v>
      </c>
      <c r="G760" s="222" t="s">
        <v>311</v>
      </c>
      <c r="H760" s="222" t="s">
        <v>343</v>
      </c>
      <c r="I760" s="222" t="s">
        <v>470</v>
      </c>
      <c r="M760" s="222" t="s">
        <v>311</v>
      </c>
    </row>
    <row r="761" spans="1:16" ht="17.25" customHeight="1">
      <c r="A761" s="222">
        <v>421823</v>
      </c>
      <c r="B761" s="222" t="s">
        <v>1491</v>
      </c>
      <c r="C761" s="222" t="s">
        <v>106</v>
      </c>
      <c r="D761" s="222" t="s">
        <v>1492</v>
      </c>
      <c r="E761" s="222" t="s">
        <v>160</v>
      </c>
      <c r="F761" s="222">
        <v>35954</v>
      </c>
      <c r="G761" s="222" t="s">
        <v>3655</v>
      </c>
      <c r="H761" s="222" t="s">
        <v>343</v>
      </c>
      <c r="I761" s="222" t="s">
        <v>470</v>
      </c>
      <c r="M761" s="222" t="s">
        <v>316</v>
      </c>
    </row>
    <row r="762" spans="1:16" ht="17.25" customHeight="1">
      <c r="A762" s="222">
        <v>421830</v>
      </c>
      <c r="B762" s="222" t="s">
        <v>2002</v>
      </c>
      <c r="C762" s="222" t="s">
        <v>963</v>
      </c>
      <c r="D762" s="222" t="s">
        <v>885</v>
      </c>
      <c r="E762" s="222" t="s">
        <v>160</v>
      </c>
      <c r="F762" s="222">
        <v>35986</v>
      </c>
      <c r="G762" s="222" t="s">
        <v>311</v>
      </c>
      <c r="H762" s="222" t="s">
        <v>343</v>
      </c>
      <c r="I762" s="222" t="s">
        <v>470</v>
      </c>
      <c r="M762" s="222" t="s">
        <v>311</v>
      </c>
    </row>
    <row r="763" spans="1:16" ht="17.25" customHeight="1">
      <c r="A763" s="222">
        <v>421832</v>
      </c>
      <c r="B763" s="222" t="s">
        <v>1416</v>
      </c>
      <c r="C763" s="222" t="s">
        <v>73</v>
      </c>
      <c r="D763" s="222" t="s">
        <v>1338</v>
      </c>
      <c r="E763" s="222" t="s">
        <v>160</v>
      </c>
      <c r="F763" s="222">
        <v>36024</v>
      </c>
      <c r="G763" s="222" t="s">
        <v>311</v>
      </c>
      <c r="H763" s="222" t="s">
        <v>343</v>
      </c>
      <c r="I763" s="222" t="s">
        <v>470</v>
      </c>
      <c r="M763" s="222" t="s">
        <v>320</v>
      </c>
    </row>
    <row r="764" spans="1:16" ht="17.25" customHeight="1">
      <c r="A764" s="222">
        <v>421842</v>
      </c>
      <c r="B764" s="222" t="s">
        <v>987</v>
      </c>
      <c r="C764" s="222" t="s">
        <v>94</v>
      </c>
      <c r="D764" s="222" t="s">
        <v>252</v>
      </c>
      <c r="E764" s="222" t="s">
        <v>160</v>
      </c>
      <c r="F764" s="222">
        <v>36119</v>
      </c>
      <c r="G764" s="222" t="s">
        <v>3524</v>
      </c>
      <c r="H764" s="222" t="s">
        <v>343</v>
      </c>
      <c r="I764" s="222" t="s">
        <v>470</v>
      </c>
      <c r="M764" s="222" t="s">
        <v>320</v>
      </c>
    </row>
    <row r="765" spans="1:16" ht="17.25" customHeight="1">
      <c r="A765" s="222">
        <v>421844</v>
      </c>
      <c r="B765" s="222" t="s">
        <v>2720</v>
      </c>
      <c r="C765" s="222" t="s">
        <v>708</v>
      </c>
      <c r="D765" s="222" t="s">
        <v>626</v>
      </c>
      <c r="E765" s="222" t="s">
        <v>160</v>
      </c>
      <c r="F765" s="222">
        <v>35917</v>
      </c>
      <c r="G765" s="222" t="s">
        <v>3542</v>
      </c>
      <c r="H765" s="222" t="s">
        <v>343</v>
      </c>
      <c r="I765" s="222" t="s">
        <v>470</v>
      </c>
      <c r="M765" s="222" t="s">
        <v>314</v>
      </c>
    </row>
    <row r="766" spans="1:16" ht="17.25" customHeight="1">
      <c r="A766" s="222">
        <v>421848</v>
      </c>
      <c r="B766" s="222" t="s">
        <v>3063</v>
      </c>
      <c r="C766" s="222" t="s">
        <v>86</v>
      </c>
      <c r="D766" s="222" t="s">
        <v>3064</v>
      </c>
      <c r="E766" s="222" t="s">
        <v>160</v>
      </c>
      <c r="F766" s="222">
        <v>35985</v>
      </c>
      <c r="G766" s="222" t="s">
        <v>311</v>
      </c>
      <c r="H766" s="222" t="s">
        <v>343</v>
      </c>
      <c r="I766" s="222" t="s">
        <v>470</v>
      </c>
      <c r="M766" s="222" t="s">
        <v>311</v>
      </c>
      <c r="N766" s="222">
        <v>1489</v>
      </c>
      <c r="O766" s="222">
        <v>43879.36986111111</v>
      </c>
      <c r="P766" s="222">
        <v>10000</v>
      </c>
    </row>
    <row r="767" spans="1:16" ht="17.25" customHeight="1">
      <c r="A767" s="222">
        <v>421856</v>
      </c>
      <c r="B767" s="222" t="s">
        <v>2285</v>
      </c>
      <c r="C767" s="222" t="s">
        <v>105</v>
      </c>
      <c r="D767" s="222" t="s">
        <v>251</v>
      </c>
      <c r="E767" s="222" t="s">
        <v>160</v>
      </c>
      <c r="F767" s="222">
        <v>35065</v>
      </c>
      <c r="G767" s="222" t="s">
        <v>3498</v>
      </c>
      <c r="H767" s="222" t="s">
        <v>343</v>
      </c>
      <c r="I767" s="222" t="s">
        <v>470</v>
      </c>
      <c r="M767" s="222" t="s">
        <v>320</v>
      </c>
    </row>
    <row r="768" spans="1:16" ht="17.25" customHeight="1">
      <c r="A768" s="222">
        <v>421859</v>
      </c>
      <c r="B768" s="222" t="s">
        <v>2200</v>
      </c>
      <c r="C768" s="222" t="s">
        <v>816</v>
      </c>
      <c r="D768" s="222" t="s">
        <v>216</v>
      </c>
      <c r="E768" s="222" t="s">
        <v>160</v>
      </c>
      <c r="F768" s="222">
        <v>36164</v>
      </c>
      <c r="G768" s="222" t="s">
        <v>311</v>
      </c>
      <c r="H768" s="222" t="s">
        <v>343</v>
      </c>
      <c r="I768" s="222" t="s">
        <v>470</v>
      </c>
      <c r="M768" s="222" t="s">
        <v>311</v>
      </c>
    </row>
    <row r="769" spans="1:13" ht="17.25" customHeight="1">
      <c r="A769" s="222">
        <v>421860</v>
      </c>
      <c r="B769" s="222" t="s">
        <v>1415</v>
      </c>
      <c r="C769" s="222" t="s">
        <v>660</v>
      </c>
      <c r="D769" s="222" t="s">
        <v>981</v>
      </c>
      <c r="E769" s="222" t="s">
        <v>160</v>
      </c>
      <c r="F769" s="222">
        <v>35796</v>
      </c>
      <c r="G769" s="222" t="s">
        <v>3602</v>
      </c>
      <c r="H769" s="222" t="s">
        <v>343</v>
      </c>
      <c r="I769" s="222" t="s">
        <v>470</v>
      </c>
      <c r="M769" s="222" t="s">
        <v>337</v>
      </c>
    </row>
    <row r="770" spans="1:13" ht="17.25" customHeight="1">
      <c r="A770" s="222">
        <v>421866</v>
      </c>
      <c r="B770" s="222" t="s">
        <v>2033</v>
      </c>
      <c r="C770" s="222" t="s">
        <v>103</v>
      </c>
      <c r="D770" s="222" t="s">
        <v>237</v>
      </c>
      <c r="E770" s="222" t="s">
        <v>160</v>
      </c>
      <c r="F770" s="222">
        <v>35431</v>
      </c>
      <c r="G770" s="222" t="s">
        <v>320</v>
      </c>
      <c r="H770" s="222" t="s">
        <v>343</v>
      </c>
      <c r="I770" s="222" t="s">
        <v>470</v>
      </c>
      <c r="M770" s="222" t="s">
        <v>320</v>
      </c>
    </row>
    <row r="771" spans="1:13" ht="17.25" customHeight="1">
      <c r="A771" s="222">
        <v>421871</v>
      </c>
      <c r="B771" s="222" t="s">
        <v>2032</v>
      </c>
      <c r="C771" s="222" t="s">
        <v>72</v>
      </c>
      <c r="D771" s="222" t="s">
        <v>959</v>
      </c>
      <c r="E771" s="222" t="s">
        <v>160</v>
      </c>
      <c r="F771" s="222">
        <v>35822</v>
      </c>
      <c r="G771" s="222" t="s">
        <v>311</v>
      </c>
      <c r="H771" s="222" t="s">
        <v>343</v>
      </c>
      <c r="I771" s="222" t="s">
        <v>470</v>
      </c>
      <c r="M771" s="222" t="s">
        <v>320</v>
      </c>
    </row>
    <row r="772" spans="1:13" ht="17.25" customHeight="1">
      <c r="A772" s="222">
        <v>421885</v>
      </c>
      <c r="B772" s="222" t="s">
        <v>1720</v>
      </c>
      <c r="C772" s="222" t="s">
        <v>1119</v>
      </c>
      <c r="D772" s="222" t="s">
        <v>1005</v>
      </c>
      <c r="E772" s="222" t="s">
        <v>160</v>
      </c>
      <c r="F772" s="222">
        <v>36161</v>
      </c>
      <c r="G772" s="222" t="s">
        <v>311</v>
      </c>
      <c r="H772" s="222" t="s">
        <v>343</v>
      </c>
      <c r="I772" s="222" t="s">
        <v>470</v>
      </c>
      <c r="M772" s="222" t="s">
        <v>311</v>
      </c>
    </row>
    <row r="773" spans="1:13" ht="17.25" customHeight="1">
      <c r="A773" s="222">
        <v>421888</v>
      </c>
      <c r="B773" s="222" t="s">
        <v>1490</v>
      </c>
      <c r="C773" s="222" t="s">
        <v>1079</v>
      </c>
      <c r="D773" s="222" t="s">
        <v>258</v>
      </c>
      <c r="E773" s="222" t="s">
        <v>160</v>
      </c>
      <c r="F773" s="222">
        <v>35833</v>
      </c>
      <c r="G773" s="222" t="s">
        <v>321</v>
      </c>
      <c r="H773" s="222" t="s">
        <v>343</v>
      </c>
      <c r="I773" s="222" t="s">
        <v>470</v>
      </c>
      <c r="M773" s="222" t="s">
        <v>316</v>
      </c>
    </row>
    <row r="774" spans="1:13" ht="17.25" customHeight="1">
      <c r="A774" s="222">
        <v>421892</v>
      </c>
      <c r="B774" s="222" t="s">
        <v>1271</v>
      </c>
      <c r="C774" s="222" t="s">
        <v>1272</v>
      </c>
      <c r="D774" s="222" t="s">
        <v>1273</v>
      </c>
      <c r="E774" s="222" t="s">
        <v>160</v>
      </c>
      <c r="F774" s="222">
        <v>35839</v>
      </c>
      <c r="G774" s="222" t="s">
        <v>332</v>
      </c>
      <c r="H774" s="222" t="s">
        <v>343</v>
      </c>
      <c r="I774" s="222" t="s">
        <v>470</v>
      </c>
      <c r="M774" s="222" t="s">
        <v>311</v>
      </c>
    </row>
    <row r="775" spans="1:13" ht="17.25" customHeight="1">
      <c r="A775" s="222">
        <v>421900</v>
      </c>
      <c r="B775" s="222" t="s">
        <v>1941</v>
      </c>
      <c r="C775" s="222" t="s">
        <v>640</v>
      </c>
      <c r="D775" s="222" t="s">
        <v>265</v>
      </c>
      <c r="E775" s="222" t="s">
        <v>160</v>
      </c>
      <c r="F775" s="222">
        <v>35065</v>
      </c>
      <c r="G775" s="222" t="s">
        <v>311</v>
      </c>
      <c r="H775" s="222" t="s">
        <v>344</v>
      </c>
      <c r="I775" s="222" t="s">
        <v>470</v>
      </c>
      <c r="M775" s="222" t="s">
        <v>297</v>
      </c>
    </row>
    <row r="776" spans="1:13" ht="17.25" customHeight="1">
      <c r="A776" s="222">
        <v>421922</v>
      </c>
      <c r="B776" s="222" t="s">
        <v>2797</v>
      </c>
      <c r="C776" s="222" t="s">
        <v>291</v>
      </c>
      <c r="D776" s="222" t="s">
        <v>268</v>
      </c>
      <c r="E776" s="222" t="s">
        <v>160</v>
      </c>
      <c r="F776" s="222">
        <v>35558</v>
      </c>
      <c r="G776" s="222" t="s">
        <v>3569</v>
      </c>
      <c r="H776" s="222" t="s">
        <v>343</v>
      </c>
      <c r="I776" s="222" t="s">
        <v>470</v>
      </c>
      <c r="M776" s="222" t="s">
        <v>320</v>
      </c>
    </row>
    <row r="777" spans="1:13" ht="17.25" customHeight="1">
      <c r="A777" s="222">
        <v>421931</v>
      </c>
      <c r="B777" s="222" t="s">
        <v>1270</v>
      </c>
      <c r="C777" s="222" t="s">
        <v>148</v>
      </c>
      <c r="D777" s="222" t="s">
        <v>222</v>
      </c>
      <c r="E777" s="222" t="s">
        <v>160</v>
      </c>
      <c r="F777" s="222">
        <v>34826</v>
      </c>
      <c r="G777" s="222" t="s">
        <v>311</v>
      </c>
      <c r="H777" s="222" t="s">
        <v>343</v>
      </c>
      <c r="I777" s="222" t="s">
        <v>470</v>
      </c>
      <c r="M777" s="222" t="s">
        <v>311</v>
      </c>
    </row>
    <row r="778" spans="1:13" ht="17.25" customHeight="1">
      <c r="A778" s="222">
        <v>421933</v>
      </c>
      <c r="B778" s="222" t="s">
        <v>2111</v>
      </c>
      <c r="C778" s="222" t="s">
        <v>77</v>
      </c>
      <c r="D778" s="222" t="s">
        <v>693</v>
      </c>
      <c r="E778" s="222" t="s">
        <v>160</v>
      </c>
      <c r="F778" s="222">
        <v>35951</v>
      </c>
      <c r="G778" s="222" t="s">
        <v>311</v>
      </c>
      <c r="H778" s="222" t="s">
        <v>343</v>
      </c>
      <c r="I778" s="222" t="s">
        <v>470</v>
      </c>
      <c r="M778" s="222" t="s">
        <v>311</v>
      </c>
    </row>
    <row r="779" spans="1:13" ht="17.25" customHeight="1">
      <c r="A779" s="222">
        <v>421935</v>
      </c>
      <c r="B779" s="222" t="s">
        <v>2093</v>
      </c>
      <c r="C779" s="222" t="s">
        <v>75</v>
      </c>
      <c r="D779" s="222" t="s">
        <v>232</v>
      </c>
      <c r="E779" s="222" t="s">
        <v>160</v>
      </c>
      <c r="F779" s="222">
        <v>35941</v>
      </c>
      <c r="G779" s="222" t="s">
        <v>311</v>
      </c>
      <c r="H779" s="222" t="s">
        <v>343</v>
      </c>
      <c r="I779" s="222" t="s">
        <v>470</v>
      </c>
      <c r="M779" s="222" t="s">
        <v>311</v>
      </c>
    </row>
    <row r="780" spans="1:13" ht="17.25" customHeight="1">
      <c r="A780" s="222">
        <v>421949</v>
      </c>
      <c r="B780" s="222" t="s">
        <v>2763</v>
      </c>
      <c r="C780" s="222" t="s">
        <v>92</v>
      </c>
      <c r="D780" s="222" t="s">
        <v>993</v>
      </c>
      <c r="E780" s="222" t="s">
        <v>160</v>
      </c>
      <c r="F780" s="222">
        <v>35434</v>
      </c>
      <c r="G780" s="222" t="s">
        <v>335</v>
      </c>
      <c r="H780" s="222" t="s">
        <v>343</v>
      </c>
      <c r="I780" s="222" t="s">
        <v>470</v>
      </c>
      <c r="M780" s="222" t="s">
        <v>320</v>
      </c>
    </row>
    <row r="781" spans="1:13" ht="17.25" customHeight="1">
      <c r="A781" s="222">
        <v>421965</v>
      </c>
      <c r="B781" s="222" t="s">
        <v>1578</v>
      </c>
      <c r="C781" s="222" t="s">
        <v>1131</v>
      </c>
      <c r="D781" s="222" t="s">
        <v>226</v>
      </c>
      <c r="E781" s="222" t="s">
        <v>160</v>
      </c>
      <c r="F781" s="222">
        <v>34335</v>
      </c>
      <c r="G781" s="222" t="s">
        <v>322</v>
      </c>
      <c r="H781" s="222" t="s">
        <v>343</v>
      </c>
      <c r="I781" s="222" t="s">
        <v>470</v>
      </c>
      <c r="M781" s="222" t="s">
        <v>320</v>
      </c>
    </row>
    <row r="782" spans="1:13" ht="17.25" customHeight="1">
      <c r="A782" s="222">
        <v>421969</v>
      </c>
      <c r="B782" s="222" t="s">
        <v>2092</v>
      </c>
      <c r="C782" s="222" t="s">
        <v>74</v>
      </c>
      <c r="D782" s="222" t="s">
        <v>1107</v>
      </c>
      <c r="E782" s="222" t="s">
        <v>160</v>
      </c>
      <c r="F782" s="222">
        <v>36000</v>
      </c>
      <c r="G782" s="222" t="s">
        <v>311</v>
      </c>
      <c r="H782" s="222" t="s">
        <v>343</v>
      </c>
      <c r="I782" s="222" t="s">
        <v>470</v>
      </c>
      <c r="M782" s="222" t="s">
        <v>311</v>
      </c>
    </row>
    <row r="783" spans="1:13" ht="17.25" customHeight="1">
      <c r="A783" s="222">
        <v>421986</v>
      </c>
      <c r="B783" s="222" t="s">
        <v>2000</v>
      </c>
      <c r="C783" s="222" t="s">
        <v>81</v>
      </c>
      <c r="D783" s="222" t="s">
        <v>2001</v>
      </c>
      <c r="E783" s="222" t="s">
        <v>160</v>
      </c>
      <c r="F783" s="222">
        <v>35578</v>
      </c>
      <c r="G783" s="222" t="s">
        <v>311</v>
      </c>
      <c r="H783" s="222" t="s">
        <v>343</v>
      </c>
      <c r="I783" s="222" t="s">
        <v>470</v>
      </c>
      <c r="M783" s="222" t="s">
        <v>311</v>
      </c>
    </row>
    <row r="784" spans="1:13" ht="17.25" customHeight="1">
      <c r="A784" s="222">
        <v>422000</v>
      </c>
      <c r="B784" s="222" t="s">
        <v>1269</v>
      </c>
      <c r="C784" s="222" t="s">
        <v>722</v>
      </c>
      <c r="D784" s="222" t="s">
        <v>698</v>
      </c>
      <c r="E784" s="222" t="s">
        <v>160</v>
      </c>
      <c r="F784" s="222">
        <v>35602</v>
      </c>
      <c r="G784" s="222" t="s">
        <v>311</v>
      </c>
      <c r="H784" s="222" t="s">
        <v>343</v>
      </c>
      <c r="I784" s="222" t="s">
        <v>470</v>
      </c>
      <c r="M784" s="222" t="s">
        <v>311</v>
      </c>
    </row>
    <row r="785" spans="1:13" ht="17.25" customHeight="1">
      <c r="A785" s="222">
        <v>422003</v>
      </c>
      <c r="B785" s="222" t="s">
        <v>1675</v>
      </c>
      <c r="C785" s="222" t="s">
        <v>960</v>
      </c>
      <c r="D785" s="222" t="s">
        <v>766</v>
      </c>
      <c r="E785" s="222" t="s">
        <v>160</v>
      </c>
      <c r="F785" s="222">
        <v>35796</v>
      </c>
      <c r="G785" s="222" t="s">
        <v>311</v>
      </c>
      <c r="H785" s="222" t="s">
        <v>343</v>
      </c>
      <c r="I785" s="222" t="s">
        <v>470</v>
      </c>
      <c r="M785" s="222" t="s">
        <v>311</v>
      </c>
    </row>
    <row r="786" spans="1:13" ht="17.25" customHeight="1">
      <c r="A786" s="222">
        <v>422004</v>
      </c>
      <c r="B786" s="222" t="s">
        <v>3161</v>
      </c>
      <c r="C786" s="222" t="s">
        <v>3029</v>
      </c>
      <c r="D786" s="222" t="s">
        <v>248</v>
      </c>
      <c r="E786" s="222" t="s">
        <v>160</v>
      </c>
      <c r="F786" s="222" t="s">
        <v>3743</v>
      </c>
      <c r="H786" s="222" t="s">
        <v>3538</v>
      </c>
      <c r="I786" s="222" t="s">
        <v>361</v>
      </c>
      <c r="M786" s="222" t="s">
        <v>297</v>
      </c>
    </row>
    <row r="787" spans="1:13" ht="17.25" customHeight="1">
      <c r="A787" s="222">
        <v>422034</v>
      </c>
      <c r="B787" s="222" t="s">
        <v>1267</v>
      </c>
      <c r="C787" s="222" t="s">
        <v>71</v>
      </c>
      <c r="D787" s="222" t="s">
        <v>1268</v>
      </c>
      <c r="E787" s="222" t="s">
        <v>160</v>
      </c>
      <c r="F787" s="222">
        <v>35983</v>
      </c>
      <c r="G787" s="222" t="s">
        <v>311</v>
      </c>
      <c r="H787" s="222" t="s">
        <v>343</v>
      </c>
      <c r="I787" s="222" t="s">
        <v>470</v>
      </c>
      <c r="M787" s="222" t="s">
        <v>311</v>
      </c>
    </row>
    <row r="788" spans="1:13" ht="17.25" customHeight="1">
      <c r="A788" s="222">
        <v>422042</v>
      </c>
      <c r="B788" s="222" t="s">
        <v>1577</v>
      </c>
      <c r="C788" s="222" t="s">
        <v>114</v>
      </c>
      <c r="D788" s="222" t="s">
        <v>638</v>
      </c>
      <c r="E788" s="222" t="s">
        <v>160</v>
      </c>
      <c r="F788" s="222">
        <v>35433</v>
      </c>
      <c r="G788" s="222" t="s">
        <v>311</v>
      </c>
      <c r="H788" s="222" t="s">
        <v>343</v>
      </c>
      <c r="I788" s="222" t="s">
        <v>470</v>
      </c>
      <c r="M788" s="222" t="s">
        <v>311</v>
      </c>
    </row>
    <row r="789" spans="1:13" ht="17.25" customHeight="1">
      <c r="A789" s="222">
        <v>422048</v>
      </c>
      <c r="B789" s="222" t="s">
        <v>1095</v>
      </c>
      <c r="C789" s="222" t="s">
        <v>648</v>
      </c>
      <c r="D789" s="222" t="s">
        <v>1200</v>
      </c>
      <c r="E789" s="222" t="s">
        <v>160</v>
      </c>
      <c r="F789" s="222">
        <v>35852</v>
      </c>
      <c r="G789" s="222" t="s">
        <v>311</v>
      </c>
      <c r="H789" s="222" t="s">
        <v>343</v>
      </c>
      <c r="I789" s="222" t="s">
        <v>470</v>
      </c>
      <c r="M789" s="222" t="s">
        <v>320</v>
      </c>
    </row>
    <row r="790" spans="1:13" ht="17.25" customHeight="1">
      <c r="A790" s="222">
        <v>422051</v>
      </c>
      <c r="B790" s="222" t="s">
        <v>870</v>
      </c>
      <c r="C790" s="222" t="s">
        <v>117</v>
      </c>
      <c r="D790" s="222" t="s">
        <v>729</v>
      </c>
      <c r="E790" s="222" t="s">
        <v>160</v>
      </c>
      <c r="F790" s="222">
        <v>36092</v>
      </c>
      <c r="G790" s="222" t="s">
        <v>327</v>
      </c>
      <c r="H790" s="222" t="s">
        <v>343</v>
      </c>
      <c r="I790" s="222" t="s">
        <v>470</v>
      </c>
      <c r="M790" s="222" t="s">
        <v>327</v>
      </c>
    </row>
    <row r="791" spans="1:13" ht="17.25" customHeight="1">
      <c r="A791" s="222">
        <v>422058</v>
      </c>
      <c r="B791" s="222" t="s">
        <v>1457</v>
      </c>
      <c r="C791" s="222" t="s">
        <v>600</v>
      </c>
      <c r="D791" s="222" t="s">
        <v>879</v>
      </c>
      <c r="E791" s="222" t="s">
        <v>160</v>
      </c>
      <c r="F791" s="222">
        <v>35706</v>
      </c>
      <c r="G791" s="222" t="s">
        <v>311</v>
      </c>
      <c r="H791" s="222" t="s">
        <v>343</v>
      </c>
      <c r="I791" s="222" t="s">
        <v>470</v>
      </c>
      <c r="M791" s="222" t="s">
        <v>311</v>
      </c>
    </row>
    <row r="792" spans="1:13" ht="17.25" customHeight="1">
      <c r="A792" s="222">
        <v>422061</v>
      </c>
      <c r="B792" s="222" t="s">
        <v>2198</v>
      </c>
      <c r="C792" s="222" t="s">
        <v>2199</v>
      </c>
      <c r="D792" s="222" t="s">
        <v>658</v>
      </c>
      <c r="E792" s="222" t="s">
        <v>160</v>
      </c>
      <c r="F792" s="222">
        <v>35431</v>
      </c>
      <c r="G792" s="222" t="s">
        <v>311</v>
      </c>
      <c r="H792" s="222" t="s">
        <v>343</v>
      </c>
      <c r="I792" s="222" t="s">
        <v>470</v>
      </c>
      <c r="M792" s="222" t="s">
        <v>311</v>
      </c>
    </row>
    <row r="793" spans="1:13" ht="17.25" customHeight="1">
      <c r="A793" s="222">
        <v>422071</v>
      </c>
      <c r="B793" s="222" t="s">
        <v>1746</v>
      </c>
      <c r="C793" s="222" t="s">
        <v>103</v>
      </c>
      <c r="D793" s="222" t="s">
        <v>861</v>
      </c>
      <c r="E793" s="222" t="s">
        <v>160</v>
      </c>
      <c r="F793" s="222">
        <v>35867</v>
      </c>
      <c r="G793" s="222" t="s">
        <v>334</v>
      </c>
      <c r="H793" s="222" t="s">
        <v>343</v>
      </c>
      <c r="I793" s="222" t="s">
        <v>470</v>
      </c>
      <c r="M793" s="222" t="s">
        <v>311</v>
      </c>
    </row>
    <row r="794" spans="1:13" ht="17.25" customHeight="1">
      <c r="A794" s="222">
        <v>422078</v>
      </c>
      <c r="B794" s="222" t="s">
        <v>2196</v>
      </c>
      <c r="C794" s="222" t="s">
        <v>73</v>
      </c>
      <c r="D794" s="222" t="s">
        <v>2197</v>
      </c>
      <c r="E794" s="222" t="s">
        <v>160</v>
      </c>
      <c r="F794" s="222">
        <v>36161</v>
      </c>
      <c r="G794" s="222" t="s">
        <v>311</v>
      </c>
      <c r="H794" s="222" t="s">
        <v>343</v>
      </c>
      <c r="I794" s="222" t="s">
        <v>470</v>
      </c>
      <c r="M794" s="222" t="s">
        <v>311</v>
      </c>
    </row>
    <row r="795" spans="1:13" ht="17.25" customHeight="1">
      <c r="A795" s="222">
        <v>422080</v>
      </c>
      <c r="B795" s="222" t="s">
        <v>1575</v>
      </c>
      <c r="C795" s="222" t="s">
        <v>121</v>
      </c>
      <c r="D795" s="222" t="s">
        <v>1576</v>
      </c>
      <c r="E795" s="222" t="s">
        <v>160</v>
      </c>
      <c r="F795" s="222">
        <v>35796</v>
      </c>
      <c r="G795" s="222" t="s">
        <v>3602</v>
      </c>
      <c r="H795" s="222" t="s">
        <v>343</v>
      </c>
      <c r="I795" s="222" t="s">
        <v>470</v>
      </c>
      <c r="M795" s="222" t="s">
        <v>337</v>
      </c>
    </row>
    <row r="796" spans="1:13" ht="17.25" customHeight="1">
      <c r="A796" s="222">
        <v>422081</v>
      </c>
      <c r="B796" s="222" t="s">
        <v>2369</v>
      </c>
      <c r="C796" s="222" t="s">
        <v>691</v>
      </c>
      <c r="D796" s="222" t="s">
        <v>2370</v>
      </c>
      <c r="E796" s="222" t="s">
        <v>160</v>
      </c>
      <c r="F796" s="222">
        <v>36185</v>
      </c>
      <c r="G796" s="222" t="s">
        <v>311</v>
      </c>
      <c r="H796" s="222" t="s">
        <v>343</v>
      </c>
      <c r="I796" s="222" t="s">
        <v>470</v>
      </c>
      <c r="M796" s="222" t="s">
        <v>311</v>
      </c>
    </row>
    <row r="797" spans="1:13" ht="17.25" customHeight="1">
      <c r="A797" s="222">
        <v>422090</v>
      </c>
      <c r="B797" s="222" t="s">
        <v>2284</v>
      </c>
      <c r="C797" s="222" t="s">
        <v>137</v>
      </c>
      <c r="D797" s="222" t="s">
        <v>1709</v>
      </c>
      <c r="E797" s="222" t="s">
        <v>160</v>
      </c>
      <c r="F797" s="222">
        <v>35497</v>
      </c>
      <c r="G797" s="222" t="s">
        <v>311</v>
      </c>
      <c r="H797" s="222" t="s">
        <v>343</v>
      </c>
      <c r="I797" s="222" t="s">
        <v>470</v>
      </c>
      <c r="M797" s="222" t="s">
        <v>311</v>
      </c>
    </row>
    <row r="798" spans="1:13" ht="17.25" customHeight="1">
      <c r="A798" s="222">
        <v>422094</v>
      </c>
      <c r="B798" s="222" t="s">
        <v>2110</v>
      </c>
      <c r="C798" s="222" t="s">
        <v>831</v>
      </c>
      <c r="D798" s="222" t="s">
        <v>238</v>
      </c>
      <c r="E798" s="222" t="s">
        <v>160</v>
      </c>
      <c r="F798" s="222">
        <v>35924</v>
      </c>
      <c r="G798" s="222" t="s">
        <v>311</v>
      </c>
      <c r="H798" s="222" t="s">
        <v>343</v>
      </c>
      <c r="I798" s="222" t="s">
        <v>470</v>
      </c>
      <c r="M798" s="222" t="s">
        <v>311</v>
      </c>
    </row>
    <row r="799" spans="1:13" ht="17.25" customHeight="1">
      <c r="A799" s="222">
        <v>422096</v>
      </c>
      <c r="B799" s="222" t="s">
        <v>3329</v>
      </c>
      <c r="C799" s="222" t="s">
        <v>126</v>
      </c>
      <c r="D799" s="222" t="s">
        <v>1000</v>
      </c>
      <c r="E799" s="222" t="s">
        <v>160</v>
      </c>
      <c r="F799" s="222">
        <v>36180</v>
      </c>
      <c r="G799" s="222" t="s">
        <v>311</v>
      </c>
      <c r="H799" s="222" t="s">
        <v>343</v>
      </c>
      <c r="I799" s="222" t="s">
        <v>361</v>
      </c>
      <c r="M799" s="222" t="s">
        <v>311</v>
      </c>
    </row>
    <row r="800" spans="1:13" ht="17.25" customHeight="1">
      <c r="A800" s="222">
        <v>422108</v>
      </c>
      <c r="B800" s="222" t="s">
        <v>3389</v>
      </c>
      <c r="C800" s="222" t="s">
        <v>976</v>
      </c>
      <c r="D800" s="222" t="s">
        <v>825</v>
      </c>
      <c r="E800" s="222" t="s">
        <v>160</v>
      </c>
      <c r="F800" s="222">
        <v>35736</v>
      </c>
      <c r="G800" s="222" t="s">
        <v>311</v>
      </c>
      <c r="H800" s="222" t="s">
        <v>343</v>
      </c>
      <c r="I800" s="222" t="s">
        <v>361</v>
      </c>
      <c r="M800" s="222" t="s">
        <v>325</v>
      </c>
    </row>
    <row r="801" spans="1:13" ht="17.25" customHeight="1">
      <c r="A801" s="222">
        <v>422109</v>
      </c>
      <c r="B801" s="222" t="s">
        <v>1266</v>
      </c>
      <c r="C801" s="222" t="s">
        <v>100</v>
      </c>
      <c r="D801" s="222" t="s">
        <v>250</v>
      </c>
      <c r="E801" s="222" t="s">
        <v>160</v>
      </c>
      <c r="F801" s="222">
        <v>35606</v>
      </c>
      <c r="G801" s="222" t="s">
        <v>320</v>
      </c>
      <c r="H801" s="222" t="s">
        <v>343</v>
      </c>
      <c r="I801" s="222" t="s">
        <v>470</v>
      </c>
      <c r="M801" s="222" t="s">
        <v>320</v>
      </c>
    </row>
    <row r="802" spans="1:13" ht="17.25" customHeight="1">
      <c r="A802" s="222">
        <v>422115</v>
      </c>
      <c r="B802" s="222" t="s">
        <v>1718</v>
      </c>
      <c r="C802" s="222" t="s">
        <v>1719</v>
      </c>
      <c r="D802" s="222" t="s">
        <v>221</v>
      </c>
      <c r="E802" s="222" t="s">
        <v>160</v>
      </c>
      <c r="F802" s="222">
        <v>35469</v>
      </c>
      <c r="G802" s="222" t="s">
        <v>311</v>
      </c>
      <c r="H802" s="222" t="s">
        <v>343</v>
      </c>
      <c r="I802" s="222" t="s">
        <v>470</v>
      </c>
      <c r="M802" s="222" t="s">
        <v>311</v>
      </c>
    </row>
    <row r="803" spans="1:13" ht="17.25" customHeight="1">
      <c r="A803" s="222">
        <v>422118</v>
      </c>
      <c r="B803" s="222" t="s">
        <v>2031</v>
      </c>
      <c r="C803" s="222" t="s">
        <v>103</v>
      </c>
      <c r="D803" s="222" t="s">
        <v>1004</v>
      </c>
      <c r="E803" s="222" t="s">
        <v>160</v>
      </c>
      <c r="F803" s="222">
        <v>35916</v>
      </c>
      <c r="G803" s="222" t="s">
        <v>324</v>
      </c>
      <c r="H803" s="222" t="s">
        <v>343</v>
      </c>
      <c r="I803" s="222" t="s">
        <v>470</v>
      </c>
      <c r="M803" s="222" t="s">
        <v>324</v>
      </c>
    </row>
    <row r="804" spans="1:13" ht="17.25" customHeight="1">
      <c r="A804" s="222">
        <v>422120</v>
      </c>
      <c r="B804" s="222" t="s">
        <v>2490</v>
      </c>
      <c r="C804" s="222" t="s">
        <v>1154</v>
      </c>
      <c r="D804" s="222" t="s">
        <v>572</v>
      </c>
      <c r="E804" s="222" t="s">
        <v>160</v>
      </c>
      <c r="F804" s="222">
        <v>36161</v>
      </c>
      <c r="G804" s="222" t="s">
        <v>3719</v>
      </c>
      <c r="H804" s="222" t="s">
        <v>343</v>
      </c>
      <c r="I804" s="222" t="s">
        <v>470</v>
      </c>
      <c r="M804" s="222" t="s">
        <v>320</v>
      </c>
    </row>
    <row r="805" spans="1:13" ht="17.25" customHeight="1">
      <c r="A805" s="222">
        <v>422123</v>
      </c>
      <c r="B805" s="222" t="s">
        <v>1455</v>
      </c>
      <c r="C805" s="222" t="s">
        <v>619</v>
      </c>
      <c r="D805" s="222" t="s">
        <v>1456</v>
      </c>
      <c r="E805" s="222" t="s">
        <v>160</v>
      </c>
      <c r="F805" s="222">
        <v>35154</v>
      </c>
      <c r="G805" s="222" t="s">
        <v>321</v>
      </c>
      <c r="H805" s="222" t="s">
        <v>343</v>
      </c>
      <c r="I805" s="222" t="s">
        <v>470</v>
      </c>
      <c r="M805" s="222" t="s">
        <v>320</v>
      </c>
    </row>
    <row r="806" spans="1:13" ht="17.25" customHeight="1">
      <c r="A806" s="222">
        <v>422125</v>
      </c>
      <c r="B806" s="222" t="s">
        <v>3140</v>
      </c>
      <c r="C806" s="222" t="s">
        <v>764</v>
      </c>
      <c r="D806" s="222" t="s">
        <v>216</v>
      </c>
      <c r="E806" s="222" t="s">
        <v>160</v>
      </c>
      <c r="F806" s="222">
        <v>36170</v>
      </c>
      <c r="G806" s="222" t="s">
        <v>324</v>
      </c>
      <c r="H806" s="222" t="s">
        <v>343</v>
      </c>
      <c r="I806" s="222" t="s">
        <v>361</v>
      </c>
      <c r="M806" s="222" t="s">
        <v>324</v>
      </c>
    </row>
    <row r="807" spans="1:13" ht="17.25" customHeight="1">
      <c r="A807" s="222">
        <v>422130</v>
      </c>
      <c r="B807" s="222" t="s">
        <v>1265</v>
      </c>
      <c r="C807" s="222" t="s">
        <v>75</v>
      </c>
      <c r="D807" s="222" t="s">
        <v>144</v>
      </c>
      <c r="E807" s="222" t="s">
        <v>161</v>
      </c>
      <c r="F807" s="222">
        <v>35431</v>
      </c>
      <c r="G807" s="222" t="s">
        <v>3641</v>
      </c>
      <c r="H807" s="222" t="s">
        <v>343</v>
      </c>
      <c r="I807" s="222" t="s">
        <v>470</v>
      </c>
      <c r="M807" s="222" t="s">
        <v>316</v>
      </c>
    </row>
    <row r="808" spans="1:13" ht="17.25" customHeight="1">
      <c r="A808" s="222">
        <v>422148</v>
      </c>
      <c r="B808" s="222" t="s">
        <v>3160</v>
      </c>
      <c r="C808" s="222" t="s">
        <v>73</v>
      </c>
      <c r="D808" s="222" t="s">
        <v>591</v>
      </c>
      <c r="E808" s="222" t="s">
        <v>161</v>
      </c>
      <c r="F808" s="222">
        <v>31048</v>
      </c>
      <c r="G808" s="222" t="s">
        <v>311</v>
      </c>
      <c r="H808" s="222" t="s">
        <v>343</v>
      </c>
      <c r="I808" s="222" t="s">
        <v>361</v>
      </c>
      <c r="M808" s="222" t="s">
        <v>311</v>
      </c>
    </row>
    <row r="809" spans="1:13" ht="17.25" customHeight="1">
      <c r="A809" s="222">
        <v>422165</v>
      </c>
      <c r="B809" s="222" t="s">
        <v>3346</v>
      </c>
      <c r="C809" s="222" t="s">
        <v>3347</v>
      </c>
      <c r="D809" s="222" t="s">
        <v>738</v>
      </c>
      <c r="E809" s="222" t="s">
        <v>161</v>
      </c>
      <c r="F809" s="222">
        <v>34921</v>
      </c>
      <c r="G809" s="222" t="s">
        <v>3510</v>
      </c>
      <c r="H809" s="222" t="s">
        <v>343</v>
      </c>
      <c r="I809" s="222" t="s">
        <v>361</v>
      </c>
      <c r="M809" s="222" t="s">
        <v>320</v>
      </c>
    </row>
    <row r="810" spans="1:13" ht="17.25" customHeight="1">
      <c r="A810" s="222">
        <v>422167</v>
      </c>
      <c r="B810" s="222" t="s">
        <v>2091</v>
      </c>
      <c r="C810" s="222" t="s">
        <v>73</v>
      </c>
      <c r="D810" s="222" t="s">
        <v>1035</v>
      </c>
      <c r="E810" s="222" t="s">
        <v>161</v>
      </c>
      <c r="F810" s="222">
        <v>36162</v>
      </c>
      <c r="G810" s="222" t="s">
        <v>330</v>
      </c>
      <c r="H810" s="222" t="s">
        <v>343</v>
      </c>
      <c r="I810" s="222" t="s">
        <v>470</v>
      </c>
      <c r="M810" s="222" t="s">
        <v>330</v>
      </c>
    </row>
    <row r="811" spans="1:13" ht="17.25" customHeight="1">
      <c r="A811" s="222">
        <v>422172</v>
      </c>
      <c r="B811" s="222" t="s">
        <v>1264</v>
      </c>
      <c r="C811" s="222" t="s">
        <v>677</v>
      </c>
      <c r="D811" s="222" t="s">
        <v>256</v>
      </c>
      <c r="E811" s="222" t="s">
        <v>160</v>
      </c>
      <c r="F811" s="222">
        <v>35203</v>
      </c>
      <c r="G811" s="222" t="s">
        <v>3502</v>
      </c>
      <c r="H811" s="222" t="s">
        <v>343</v>
      </c>
      <c r="I811" s="222" t="s">
        <v>470</v>
      </c>
      <c r="M811" s="222" t="s">
        <v>316</v>
      </c>
    </row>
    <row r="812" spans="1:13" ht="17.25" customHeight="1">
      <c r="A812" s="222">
        <v>422174</v>
      </c>
      <c r="B812" s="222" t="s">
        <v>3393</v>
      </c>
      <c r="C812" s="222" t="s">
        <v>89</v>
      </c>
      <c r="D812" s="222" t="s">
        <v>218</v>
      </c>
      <c r="E812" s="222" t="s">
        <v>160</v>
      </c>
      <c r="F812" s="222">
        <v>35079</v>
      </c>
      <c r="G812" s="222" t="s">
        <v>3617</v>
      </c>
      <c r="H812" s="222" t="s">
        <v>343</v>
      </c>
      <c r="I812" s="222" t="s">
        <v>361</v>
      </c>
      <c r="M812" s="222" t="s">
        <v>319</v>
      </c>
    </row>
    <row r="813" spans="1:13" ht="17.25" customHeight="1">
      <c r="A813" s="222">
        <v>422175</v>
      </c>
      <c r="B813" s="222" t="s">
        <v>1263</v>
      </c>
      <c r="C813" s="222" t="s">
        <v>640</v>
      </c>
      <c r="D813" s="222" t="s">
        <v>273</v>
      </c>
      <c r="E813" s="222" t="s">
        <v>160</v>
      </c>
      <c r="F813" s="222">
        <v>35826</v>
      </c>
      <c r="G813" s="222" t="s">
        <v>311</v>
      </c>
      <c r="H813" s="222" t="s">
        <v>343</v>
      </c>
      <c r="I813" s="222" t="s">
        <v>470</v>
      </c>
      <c r="M813" s="222" t="s">
        <v>311</v>
      </c>
    </row>
    <row r="814" spans="1:13" ht="17.25" customHeight="1">
      <c r="A814" s="222">
        <v>422178</v>
      </c>
      <c r="B814" s="222" t="s">
        <v>2489</v>
      </c>
      <c r="C814" s="222" t="s">
        <v>641</v>
      </c>
      <c r="D814" s="222" t="s">
        <v>256</v>
      </c>
      <c r="E814" s="222" t="s">
        <v>160</v>
      </c>
      <c r="F814" s="222">
        <v>35950</v>
      </c>
      <c r="G814" s="222" t="s">
        <v>328</v>
      </c>
      <c r="H814" s="222" t="s">
        <v>343</v>
      </c>
      <c r="I814" s="222" t="s">
        <v>470</v>
      </c>
      <c r="M814" s="222" t="s">
        <v>320</v>
      </c>
    </row>
    <row r="815" spans="1:13" ht="17.25" customHeight="1">
      <c r="A815" s="222">
        <v>422180</v>
      </c>
      <c r="B815" s="222" t="s">
        <v>1999</v>
      </c>
      <c r="C815" s="222" t="s">
        <v>73</v>
      </c>
      <c r="D815" s="222" t="s">
        <v>247</v>
      </c>
      <c r="E815" s="222" t="s">
        <v>160</v>
      </c>
      <c r="F815" s="222">
        <v>35221</v>
      </c>
      <c r="G815" s="222" t="s">
        <v>320</v>
      </c>
      <c r="H815" s="222" t="s">
        <v>343</v>
      </c>
      <c r="I815" s="222" t="s">
        <v>470</v>
      </c>
      <c r="M815" s="222" t="s">
        <v>320</v>
      </c>
    </row>
    <row r="816" spans="1:13" ht="17.25" customHeight="1">
      <c r="A816" s="222">
        <v>422183</v>
      </c>
      <c r="B816" s="222" t="s">
        <v>2488</v>
      </c>
      <c r="C816" s="222" t="s">
        <v>599</v>
      </c>
      <c r="D816" s="222" t="s">
        <v>1044</v>
      </c>
      <c r="E816" s="222" t="s">
        <v>160</v>
      </c>
      <c r="F816" s="222">
        <v>35457</v>
      </c>
      <c r="G816" s="222" t="s">
        <v>3534</v>
      </c>
      <c r="H816" s="222" t="s">
        <v>343</v>
      </c>
      <c r="I816" s="222" t="s">
        <v>470</v>
      </c>
      <c r="M816" s="222" t="s">
        <v>311</v>
      </c>
    </row>
    <row r="817" spans="1:16" ht="17.25" customHeight="1">
      <c r="A817" s="222">
        <v>422201</v>
      </c>
      <c r="B817" s="222" t="s">
        <v>3122</v>
      </c>
      <c r="C817" s="222" t="s">
        <v>77</v>
      </c>
      <c r="D817" s="222" t="s">
        <v>921</v>
      </c>
      <c r="E817" s="222" t="s">
        <v>161</v>
      </c>
      <c r="F817" s="222">
        <v>31053</v>
      </c>
      <c r="G817" s="222" t="s">
        <v>3573</v>
      </c>
      <c r="H817" s="222" t="s">
        <v>343</v>
      </c>
      <c r="I817" s="222" t="s">
        <v>361</v>
      </c>
      <c r="M817" s="222" t="s">
        <v>320</v>
      </c>
    </row>
    <row r="818" spans="1:16" ht="17.25" customHeight="1">
      <c r="A818" s="222">
        <v>422209</v>
      </c>
      <c r="B818" s="222" t="s">
        <v>2841</v>
      </c>
      <c r="C818" s="222" t="s">
        <v>1096</v>
      </c>
      <c r="D818" s="222" t="s">
        <v>2842</v>
      </c>
      <c r="E818" s="222" t="s">
        <v>161</v>
      </c>
      <c r="F818" s="222">
        <v>34776</v>
      </c>
      <c r="G818" s="222" t="s">
        <v>311</v>
      </c>
      <c r="H818" s="222" t="s">
        <v>343</v>
      </c>
      <c r="I818" s="222" t="s">
        <v>470</v>
      </c>
      <c r="M818" s="222" t="s">
        <v>311</v>
      </c>
      <c r="N818" s="222">
        <v>526</v>
      </c>
      <c r="O818" s="222">
        <v>43844.370150462964</v>
      </c>
      <c r="P818" s="222">
        <v>36500</v>
      </c>
    </row>
    <row r="819" spans="1:16" ht="17.25" customHeight="1">
      <c r="A819" s="222">
        <v>422214</v>
      </c>
      <c r="B819" s="222" t="s">
        <v>2194</v>
      </c>
      <c r="C819" s="222" t="s">
        <v>94</v>
      </c>
      <c r="D819" s="222" t="s">
        <v>2195</v>
      </c>
      <c r="E819" s="222" t="s">
        <v>160</v>
      </c>
      <c r="F819" s="222">
        <v>36055</v>
      </c>
      <c r="G819" s="222" t="s">
        <v>311</v>
      </c>
      <c r="H819" s="222" t="s">
        <v>343</v>
      </c>
      <c r="I819" s="222" t="s">
        <v>470</v>
      </c>
      <c r="M819" s="222" t="s">
        <v>311</v>
      </c>
    </row>
    <row r="820" spans="1:16" ht="17.25" customHeight="1">
      <c r="A820" s="222">
        <v>422219</v>
      </c>
      <c r="B820" s="222" t="s">
        <v>1997</v>
      </c>
      <c r="C820" s="222" t="s">
        <v>99</v>
      </c>
      <c r="D820" s="222" t="s">
        <v>1998</v>
      </c>
      <c r="E820" s="222" t="s">
        <v>160</v>
      </c>
      <c r="F820" s="222">
        <v>36012</v>
      </c>
      <c r="G820" s="222" t="s">
        <v>311</v>
      </c>
      <c r="H820" s="222" t="s">
        <v>343</v>
      </c>
      <c r="I820" s="222" t="s">
        <v>470</v>
      </c>
      <c r="M820" s="222" t="s">
        <v>311</v>
      </c>
    </row>
    <row r="821" spans="1:16" ht="17.25" customHeight="1">
      <c r="A821" s="222">
        <v>422222</v>
      </c>
      <c r="B821" s="222" t="s">
        <v>1573</v>
      </c>
      <c r="C821" s="222" t="s">
        <v>99</v>
      </c>
      <c r="D821" s="222" t="s">
        <v>1574</v>
      </c>
      <c r="E821" s="222" t="s">
        <v>160</v>
      </c>
      <c r="F821" s="222">
        <v>35456</v>
      </c>
      <c r="G821" s="222" t="s">
        <v>311</v>
      </c>
      <c r="H821" s="222" t="s">
        <v>343</v>
      </c>
      <c r="I821" s="222" t="s">
        <v>470</v>
      </c>
      <c r="M821" s="222" t="s">
        <v>331</v>
      </c>
    </row>
    <row r="822" spans="1:16" ht="17.25" customHeight="1">
      <c r="A822" s="222">
        <v>422230</v>
      </c>
      <c r="B822" s="222" t="s">
        <v>2193</v>
      </c>
      <c r="C822" s="222" t="s">
        <v>121</v>
      </c>
      <c r="D822" s="222" t="s">
        <v>235</v>
      </c>
      <c r="E822" s="222" t="s">
        <v>161</v>
      </c>
      <c r="F822" s="222">
        <v>34702</v>
      </c>
      <c r="G822" s="222" t="s">
        <v>311</v>
      </c>
      <c r="H822" s="222" t="s">
        <v>343</v>
      </c>
      <c r="I822" s="222" t="s">
        <v>470</v>
      </c>
      <c r="M822" s="222" t="s">
        <v>311</v>
      </c>
    </row>
    <row r="823" spans="1:16" ht="17.25" customHeight="1">
      <c r="A823" s="222">
        <v>422239</v>
      </c>
      <c r="B823" s="222" t="s">
        <v>2907</v>
      </c>
      <c r="C823" s="222" t="s">
        <v>593</v>
      </c>
      <c r="D823" s="222" t="s">
        <v>252</v>
      </c>
      <c r="E823" s="222" t="s">
        <v>161</v>
      </c>
      <c r="F823" s="222">
        <v>30895</v>
      </c>
      <c r="G823" s="222" t="s">
        <v>324</v>
      </c>
      <c r="H823" s="222" t="s">
        <v>343</v>
      </c>
      <c r="I823" s="222" t="s">
        <v>470</v>
      </c>
      <c r="M823" s="222" t="s">
        <v>324</v>
      </c>
      <c r="N823" s="222">
        <v>737</v>
      </c>
      <c r="O823" s="222">
        <v>43846.433078703703</v>
      </c>
      <c r="P823" s="222">
        <v>10000</v>
      </c>
    </row>
    <row r="824" spans="1:16" ht="17.25" customHeight="1">
      <c r="A824" s="222">
        <v>422240</v>
      </c>
      <c r="B824" s="222" t="s">
        <v>1717</v>
      </c>
      <c r="C824" s="222" t="s">
        <v>74</v>
      </c>
      <c r="D824" s="222" t="s">
        <v>246</v>
      </c>
      <c r="E824" s="222" t="s">
        <v>160</v>
      </c>
      <c r="F824" s="222">
        <v>35433</v>
      </c>
      <c r="G824" s="222" t="s">
        <v>317</v>
      </c>
      <c r="H824" s="222" t="s">
        <v>343</v>
      </c>
      <c r="I824" s="222" t="s">
        <v>470</v>
      </c>
      <c r="M824" s="222" t="s">
        <v>320</v>
      </c>
    </row>
    <row r="825" spans="1:16" ht="17.25" customHeight="1">
      <c r="A825" s="222">
        <v>422246</v>
      </c>
      <c r="B825" s="222" t="s">
        <v>1414</v>
      </c>
      <c r="C825" s="222" t="s">
        <v>830</v>
      </c>
      <c r="D825" s="222" t="s">
        <v>929</v>
      </c>
      <c r="E825" s="222" t="s">
        <v>160</v>
      </c>
      <c r="F825" s="222">
        <v>33852</v>
      </c>
      <c r="G825" s="222" t="s">
        <v>311</v>
      </c>
      <c r="H825" s="222" t="s">
        <v>343</v>
      </c>
      <c r="I825" s="222" t="s">
        <v>470</v>
      </c>
      <c r="M825" s="222" t="s">
        <v>337</v>
      </c>
    </row>
    <row r="826" spans="1:16" ht="17.25" customHeight="1">
      <c r="A826" s="222">
        <v>422265</v>
      </c>
      <c r="B826" s="222" t="s">
        <v>2746</v>
      </c>
      <c r="C826" s="222" t="s">
        <v>72</v>
      </c>
      <c r="D826" s="222" t="s">
        <v>266</v>
      </c>
      <c r="E826" s="222" t="s">
        <v>161</v>
      </c>
      <c r="F826" s="222">
        <v>31511</v>
      </c>
      <c r="G826" s="222" t="s">
        <v>311</v>
      </c>
      <c r="H826" s="222" t="s">
        <v>343</v>
      </c>
      <c r="I826" s="222" t="s">
        <v>470</v>
      </c>
      <c r="M826" s="222" t="s">
        <v>311</v>
      </c>
    </row>
    <row r="827" spans="1:16" ht="17.25" customHeight="1">
      <c r="A827" s="222">
        <v>422274</v>
      </c>
      <c r="B827" s="222" t="s">
        <v>2429</v>
      </c>
      <c r="C827" s="222" t="s">
        <v>506</v>
      </c>
      <c r="D827" s="222" t="s">
        <v>264</v>
      </c>
      <c r="E827" s="222" t="s">
        <v>160</v>
      </c>
      <c r="F827" s="222">
        <v>36161</v>
      </c>
      <c r="G827" s="222" t="s">
        <v>3491</v>
      </c>
      <c r="H827" s="222" t="s">
        <v>343</v>
      </c>
      <c r="I827" s="222" t="s">
        <v>470</v>
      </c>
      <c r="M827" s="222" t="s">
        <v>331</v>
      </c>
    </row>
    <row r="828" spans="1:16" ht="17.25" customHeight="1">
      <c r="A828" s="222">
        <v>422283</v>
      </c>
      <c r="B828" s="222" t="s">
        <v>1262</v>
      </c>
      <c r="C828" s="222" t="s">
        <v>758</v>
      </c>
      <c r="D828" s="222" t="s">
        <v>710</v>
      </c>
      <c r="E828" s="222" t="s">
        <v>160</v>
      </c>
      <c r="F828" s="222">
        <v>36072</v>
      </c>
      <c r="G828" s="222" t="s">
        <v>311</v>
      </c>
      <c r="H828" s="222" t="s">
        <v>343</v>
      </c>
      <c r="I828" s="222" t="s">
        <v>470</v>
      </c>
      <c r="M828" s="222" t="s">
        <v>311</v>
      </c>
    </row>
    <row r="829" spans="1:16" ht="17.25" customHeight="1">
      <c r="A829" s="222">
        <v>422297</v>
      </c>
      <c r="B829" s="222" t="s">
        <v>3306</v>
      </c>
      <c r="C829" s="222" t="s">
        <v>71</v>
      </c>
      <c r="D829" s="222" t="s">
        <v>605</v>
      </c>
      <c r="E829" s="222" t="s">
        <v>161</v>
      </c>
      <c r="F829" s="222">
        <v>34727</v>
      </c>
      <c r="G829" s="222" t="s">
        <v>311</v>
      </c>
      <c r="H829" s="222" t="s">
        <v>344</v>
      </c>
      <c r="I829" s="222" t="s">
        <v>361</v>
      </c>
      <c r="M829" s="222" t="s">
        <v>297</v>
      </c>
    </row>
    <row r="830" spans="1:16" ht="17.25" customHeight="1">
      <c r="A830" s="222">
        <v>422301</v>
      </c>
      <c r="B830" s="222" t="s">
        <v>1781</v>
      </c>
      <c r="C830" s="222" t="s">
        <v>114</v>
      </c>
      <c r="D830" s="222" t="s">
        <v>216</v>
      </c>
      <c r="E830" s="222" t="s">
        <v>161</v>
      </c>
      <c r="F830" s="222">
        <v>36161</v>
      </c>
      <c r="G830" s="222" t="s">
        <v>331</v>
      </c>
      <c r="H830" s="222" t="s">
        <v>343</v>
      </c>
      <c r="I830" s="222" t="s">
        <v>470</v>
      </c>
      <c r="M830" s="222" t="s">
        <v>331</v>
      </c>
    </row>
    <row r="831" spans="1:16" ht="17.25" customHeight="1">
      <c r="A831" s="222">
        <v>422306</v>
      </c>
      <c r="B831" s="222" t="s">
        <v>1903</v>
      </c>
      <c r="C831" s="222" t="s">
        <v>1904</v>
      </c>
      <c r="D831" s="222" t="s">
        <v>248</v>
      </c>
      <c r="E831" s="222" t="s">
        <v>161</v>
      </c>
      <c r="F831" s="222">
        <v>35559</v>
      </c>
      <c r="G831" s="222" t="s">
        <v>311</v>
      </c>
      <c r="H831" s="222" t="s">
        <v>343</v>
      </c>
      <c r="I831" s="222" t="s">
        <v>470</v>
      </c>
      <c r="M831" s="222" t="s">
        <v>311</v>
      </c>
    </row>
    <row r="832" spans="1:16" ht="17.25" customHeight="1">
      <c r="A832" s="222">
        <v>422309</v>
      </c>
      <c r="B832" s="222" t="s">
        <v>1261</v>
      </c>
      <c r="C832" s="222" t="s">
        <v>103</v>
      </c>
      <c r="D832" s="222" t="s">
        <v>246</v>
      </c>
      <c r="E832" s="222" t="s">
        <v>161</v>
      </c>
      <c r="F832" s="222">
        <v>35991</v>
      </c>
      <c r="G832" s="222" t="s">
        <v>334</v>
      </c>
      <c r="H832" s="222" t="s">
        <v>343</v>
      </c>
      <c r="I832" s="222" t="s">
        <v>470</v>
      </c>
      <c r="M832" s="222" t="s">
        <v>311</v>
      </c>
    </row>
    <row r="833" spans="1:15" ht="17.25" customHeight="1">
      <c r="A833" s="222">
        <v>422311</v>
      </c>
      <c r="B833" s="222" t="s">
        <v>2352</v>
      </c>
      <c r="C833" s="222" t="s">
        <v>718</v>
      </c>
      <c r="D833" s="222" t="s">
        <v>246</v>
      </c>
      <c r="E833" s="222" t="s">
        <v>161</v>
      </c>
      <c r="F833" s="222">
        <v>34846</v>
      </c>
      <c r="G833" s="222" t="s">
        <v>311</v>
      </c>
      <c r="H833" s="222" t="s">
        <v>343</v>
      </c>
      <c r="I833" s="222" t="s">
        <v>470</v>
      </c>
      <c r="M833" s="222" t="s">
        <v>311</v>
      </c>
    </row>
    <row r="834" spans="1:15" ht="17.25" customHeight="1">
      <c r="A834" s="222">
        <v>422314</v>
      </c>
      <c r="B834" s="222" t="s">
        <v>1641</v>
      </c>
      <c r="C834" s="222" t="s">
        <v>1642</v>
      </c>
      <c r="D834" s="222" t="s">
        <v>738</v>
      </c>
      <c r="E834" s="222" t="s">
        <v>160</v>
      </c>
      <c r="F834" s="222">
        <v>35460</v>
      </c>
      <c r="G834" s="222" t="s">
        <v>311</v>
      </c>
      <c r="H834" s="222" t="s">
        <v>343</v>
      </c>
      <c r="I834" s="222" t="s">
        <v>470</v>
      </c>
      <c r="M834" s="222" t="s">
        <v>320</v>
      </c>
    </row>
    <row r="835" spans="1:15" ht="17.25" customHeight="1">
      <c r="A835" s="222">
        <v>422315</v>
      </c>
      <c r="B835" s="222" t="s">
        <v>2407</v>
      </c>
      <c r="C835" s="222" t="s">
        <v>602</v>
      </c>
      <c r="D835" s="222" t="s">
        <v>1178</v>
      </c>
      <c r="E835" s="222" t="s">
        <v>161</v>
      </c>
      <c r="F835" s="222">
        <v>35916</v>
      </c>
      <c r="G835" s="222" t="s">
        <v>3469</v>
      </c>
      <c r="H835" s="222" t="s">
        <v>343</v>
      </c>
      <c r="I835" s="222" t="s">
        <v>470</v>
      </c>
      <c r="M835" s="222" t="s">
        <v>320</v>
      </c>
    </row>
    <row r="836" spans="1:15" ht="17.25" customHeight="1">
      <c r="A836" s="222">
        <v>422344</v>
      </c>
      <c r="B836" s="222" t="s">
        <v>1858</v>
      </c>
      <c r="C836" s="222" t="s">
        <v>875</v>
      </c>
      <c r="D836" s="222" t="s">
        <v>247</v>
      </c>
      <c r="E836" s="222" t="s">
        <v>161</v>
      </c>
      <c r="F836" s="222">
        <v>33245</v>
      </c>
      <c r="G836" s="222" t="s">
        <v>311</v>
      </c>
      <c r="H836" s="222" t="s">
        <v>343</v>
      </c>
      <c r="I836" s="222" t="s">
        <v>470</v>
      </c>
      <c r="M836" s="222" t="s">
        <v>311</v>
      </c>
    </row>
    <row r="837" spans="1:15" ht="17.25" customHeight="1">
      <c r="A837" s="222">
        <v>422349</v>
      </c>
      <c r="B837" s="222" t="s">
        <v>1488</v>
      </c>
      <c r="C837" s="222" t="s">
        <v>907</v>
      </c>
      <c r="D837" s="222" t="s">
        <v>1489</v>
      </c>
      <c r="E837" s="222" t="s">
        <v>161</v>
      </c>
      <c r="F837" s="222">
        <v>34915</v>
      </c>
      <c r="G837" s="222" t="s">
        <v>311</v>
      </c>
      <c r="H837" s="222" t="s">
        <v>343</v>
      </c>
      <c r="I837" s="222" t="s">
        <v>470</v>
      </c>
      <c r="M837" s="222" t="s">
        <v>311</v>
      </c>
    </row>
    <row r="838" spans="1:15" ht="17.25" customHeight="1">
      <c r="A838" s="222">
        <v>422376</v>
      </c>
      <c r="B838" s="222" t="s">
        <v>1716</v>
      </c>
      <c r="C838" s="222" t="s">
        <v>652</v>
      </c>
      <c r="D838" s="222" t="s">
        <v>509</v>
      </c>
      <c r="E838" s="222" t="s">
        <v>161</v>
      </c>
      <c r="F838" s="222">
        <v>35862</v>
      </c>
      <c r="G838" s="222" t="s">
        <v>311</v>
      </c>
      <c r="H838" s="222" t="s">
        <v>343</v>
      </c>
      <c r="I838" s="222" t="s">
        <v>470</v>
      </c>
      <c r="M838" s="222" t="s">
        <v>311</v>
      </c>
    </row>
    <row r="839" spans="1:15" ht="17.25" customHeight="1">
      <c r="A839" s="222">
        <v>422379</v>
      </c>
      <c r="B839" s="222" t="s">
        <v>1487</v>
      </c>
      <c r="C839" s="222" t="s">
        <v>624</v>
      </c>
      <c r="D839" s="222" t="s">
        <v>246</v>
      </c>
      <c r="E839" s="222" t="s">
        <v>161</v>
      </c>
      <c r="F839" s="222">
        <v>35800</v>
      </c>
      <c r="G839" s="222" t="s">
        <v>311</v>
      </c>
      <c r="H839" s="222" t="s">
        <v>343</v>
      </c>
      <c r="I839" s="222" t="s">
        <v>470</v>
      </c>
      <c r="M839" s="222" t="s">
        <v>311</v>
      </c>
    </row>
    <row r="840" spans="1:15" ht="17.25" customHeight="1">
      <c r="A840" s="222">
        <v>422383</v>
      </c>
      <c r="B840" s="222" t="s">
        <v>1572</v>
      </c>
      <c r="C840" s="222" t="s">
        <v>73</v>
      </c>
      <c r="D840" s="222" t="s">
        <v>258</v>
      </c>
      <c r="E840" s="222" t="s">
        <v>161</v>
      </c>
      <c r="F840" s="222">
        <v>35774</v>
      </c>
      <c r="G840" s="222" t="s">
        <v>3550</v>
      </c>
      <c r="H840" s="222" t="s">
        <v>343</v>
      </c>
      <c r="I840" s="222" t="s">
        <v>470</v>
      </c>
      <c r="M840" s="222" t="s">
        <v>325</v>
      </c>
    </row>
    <row r="841" spans="1:15" ht="17.25" customHeight="1">
      <c r="A841" s="222">
        <v>422386</v>
      </c>
      <c r="B841" s="222" t="s">
        <v>1902</v>
      </c>
      <c r="C841" s="222" t="s">
        <v>845</v>
      </c>
      <c r="D841" s="222" t="s">
        <v>246</v>
      </c>
      <c r="E841" s="222" t="s">
        <v>160</v>
      </c>
      <c r="F841" s="222">
        <v>35065</v>
      </c>
      <c r="G841" s="222" t="s">
        <v>311</v>
      </c>
      <c r="H841" s="222" t="s">
        <v>343</v>
      </c>
      <c r="I841" s="222" t="s">
        <v>470</v>
      </c>
      <c r="M841" s="222" t="s">
        <v>311</v>
      </c>
    </row>
    <row r="842" spans="1:15" ht="17.25" customHeight="1">
      <c r="A842" s="222">
        <v>422387</v>
      </c>
      <c r="B842" s="222" t="s">
        <v>2397</v>
      </c>
      <c r="C842" s="222" t="s">
        <v>72</v>
      </c>
      <c r="D842" s="222" t="s">
        <v>242</v>
      </c>
      <c r="E842" s="222" t="s">
        <v>160</v>
      </c>
      <c r="F842" s="222">
        <v>34645</v>
      </c>
      <c r="G842" s="222" t="s">
        <v>333</v>
      </c>
      <c r="H842" s="222" t="s">
        <v>344</v>
      </c>
      <c r="I842" s="222" t="s">
        <v>470</v>
      </c>
      <c r="M842" s="222" t="s">
        <v>297</v>
      </c>
    </row>
    <row r="843" spans="1:15" ht="17.25" customHeight="1">
      <c r="A843" s="222">
        <v>422388</v>
      </c>
      <c r="B843" s="222" t="s">
        <v>2971</v>
      </c>
      <c r="C843" s="222" t="s">
        <v>636</v>
      </c>
      <c r="D843" s="222" t="s">
        <v>668</v>
      </c>
      <c r="E843" s="222" t="s">
        <v>161</v>
      </c>
      <c r="F843" s="222">
        <v>35570</v>
      </c>
      <c r="G843" s="222" t="s">
        <v>311</v>
      </c>
      <c r="H843" s="222" t="s">
        <v>343</v>
      </c>
      <c r="I843" s="222" t="s">
        <v>470</v>
      </c>
      <c r="M843" s="222" t="s">
        <v>311</v>
      </c>
      <c r="N843" s="222">
        <v>6225</v>
      </c>
      <c r="O843" s="222">
        <v>43822.497546296298</v>
      </c>
    </row>
    <row r="844" spans="1:15" ht="17.25" customHeight="1">
      <c r="A844" s="222">
        <v>422402</v>
      </c>
      <c r="B844" s="222" t="s">
        <v>1358</v>
      </c>
      <c r="C844" s="222" t="s">
        <v>754</v>
      </c>
      <c r="D844" s="222" t="s">
        <v>505</v>
      </c>
      <c r="E844" s="222" t="s">
        <v>160</v>
      </c>
      <c r="H844" s="222" t="s">
        <v>343</v>
      </c>
      <c r="I844" s="222" t="s">
        <v>470</v>
      </c>
      <c r="M844" s="222" t="s">
        <v>327</v>
      </c>
    </row>
    <row r="845" spans="1:15" ht="17.25" customHeight="1">
      <c r="A845" s="222">
        <v>422406</v>
      </c>
      <c r="B845" s="222" t="s">
        <v>1996</v>
      </c>
      <c r="C845" s="222" t="s">
        <v>116</v>
      </c>
      <c r="D845" s="222" t="s">
        <v>997</v>
      </c>
      <c r="E845" s="222" t="s">
        <v>161</v>
      </c>
      <c r="F845" s="222">
        <v>34026</v>
      </c>
      <c r="G845" s="222" t="s">
        <v>331</v>
      </c>
      <c r="H845" s="222" t="s">
        <v>343</v>
      </c>
      <c r="I845" s="222" t="s">
        <v>470</v>
      </c>
      <c r="M845" s="222" t="s">
        <v>331</v>
      </c>
    </row>
    <row r="846" spans="1:15" ht="17.25" customHeight="1">
      <c r="A846" s="222">
        <v>422410</v>
      </c>
      <c r="B846" s="222" t="s">
        <v>2840</v>
      </c>
      <c r="C846" s="222" t="s">
        <v>892</v>
      </c>
      <c r="D846" s="222" t="s">
        <v>223</v>
      </c>
      <c r="E846" s="222" t="s">
        <v>161</v>
      </c>
      <c r="F846" s="222">
        <v>32321</v>
      </c>
      <c r="G846" s="222" t="s">
        <v>311</v>
      </c>
      <c r="H846" s="222" t="s">
        <v>343</v>
      </c>
      <c r="I846" s="222" t="s">
        <v>470</v>
      </c>
      <c r="M846" s="222" t="s">
        <v>324</v>
      </c>
      <c r="N846" s="222">
        <v>54</v>
      </c>
      <c r="O846" s="222">
        <v>43836.416620370372</v>
      </c>
    </row>
    <row r="847" spans="1:15" ht="17.25" customHeight="1">
      <c r="A847" s="222">
        <v>422420</v>
      </c>
      <c r="B847" s="222" t="s">
        <v>2416</v>
      </c>
      <c r="C847" s="222" t="s">
        <v>73</v>
      </c>
      <c r="D847" s="222" t="s">
        <v>882</v>
      </c>
      <c r="E847" s="222" t="s">
        <v>160</v>
      </c>
      <c r="F847" s="222">
        <v>31138</v>
      </c>
      <c r="G847" s="222" t="s">
        <v>3530</v>
      </c>
      <c r="H847" s="222" t="s">
        <v>344</v>
      </c>
      <c r="I847" s="222" t="s">
        <v>470</v>
      </c>
      <c r="M847" s="222" t="s">
        <v>297</v>
      </c>
    </row>
    <row r="848" spans="1:15" ht="17.25" customHeight="1">
      <c r="A848" s="222">
        <v>422429</v>
      </c>
      <c r="B848" s="222" t="s">
        <v>2486</v>
      </c>
      <c r="C848" s="222" t="s">
        <v>937</v>
      </c>
      <c r="D848" s="222" t="s">
        <v>924</v>
      </c>
      <c r="E848" s="222" t="s">
        <v>160</v>
      </c>
      <c r="F848" s="222">
        <v>36161</v>
      </c>
      <c r="G848" s="222" t="s">
        <v>3487</v>
      </c>
      <c r="H848" s="222" t="s">
        <v>343</v>
      </c>
      <c r="I848" s="222" t="s">
        <v>470</v>
      </c>
      <c r="M848" s="222" t="s">
        <v>320</v>
      </c>
    </row>
    <row r="849" spans="1:13" ht="17.25" customHeight="1">
      <c r="A849" s="222">
        <v>422441</v>
      </c>
      <c r="B849" s="222" t="s">
        <v>1995</v>
      </c>
      <c r="C849" s="222" t="s">
        <v>85</v>
      </c>
      <c r="D849" s="222" t="s">
        <v>259</v>
      </c>
      <c r="E849" s="222" t="s">
        <v>160</v>
      </c>
      <c r="F849" s="222">
        <v>35977</v>
      </c>
      <c r="G849" s="222" t="s">
        <v>3487</v>
      </c>
      <c r="H849" s="222" t="s">
        <v>343</v>
      </c>
      <c r="I849" s="222" t="s">
        <v>470</v>
      </c>
      <c r="M849" s="222" t="s">
        <v>320</v>
      </c>
    </row>
    <row r="850" spans="1:13" ht="17.25" customHeight="1">
      <c r="A850" s="222">
        <v>422443</v>
      </c>
      <c r="B850" s="222" t="s">
        <v>611</v>
      </c>
      <c r="C850" s="222" t="s">
        <v>612</v>
      </c>
      <c r="D850" s="222" t="s">
        <v>613</v>
      </c>
      <c r="E850" s="222" t="s">
        <v>160</v>
      </c>
      <c r="F850" s="222">
        <v>35206</v>
      </c>
      <c r="G850" s="222" t="s">
        <v>311</v>
      </c>
      <c r="H850" s="222" t="s">
        <v>343</v>
      </c>
      <c r="I850" s="222" t="s">
        <v>470</v>
      </c>
      <c r="M850" s="222" t="s">
        <v>316</v>
      </c>
    </row>
    <row r="851" spans="1:13" ht="17.25" customHeight="1">
      <c r="A851" s="222">
        <v>422448</v>
      </c>
      <c r="B851" s="222" t="s">
        <v>1413</v>
      </c>
      <c r="C851" s="222" t="s">
        <v>78</v>
      </c>
      <c r="D851" s="222" t="s">
        <v>242</v>
      </c>
      <c r="E851" s="222" t="s">
        <v>160</v>
      </c>
      <c r="F851" s="222">
        <v>36161</v>
      </c>
      <c r="G851" s="222" t="s">
        <v>3479</v>
      </c>
      <c r="H851" s="222" t="s">
        <v>343</v>
      </c>
      <c r="I851" s="222" t="s">
        <v>470</v>
      </c>
      <c r="M851" s="222" t="s">
        <v>320</v>
      </c>
    </row>
    <row r="852" spans="1:13" ht="17.25" customHeight="1">
      <c r="A852" s="222">
        <v>422458</v>
      </c>
      <c r="B852" s="222" t="s">
        <v>1120</v>
      </c>
      <c r="C852" s="222" t="s">
        <v>575</v>
      </c>
      <c r="D852" s="222" t="s">
        <v>819</v>
      </c>
      <c r="E852" s="222" t="s">
        <v>160</v>
      </c>
      <c r="F852" s="222">
        <v>35989</v>
      </c>
      <c r="G852" s="222" t="s">
        <v>331</v>
      </c>
      <c r="H852" s="222" t="s">
        <v>343</v>
      </c>
      <c r="I852" s="222" t="s">
        <v>470</v>
      </c>
      <c r="M852" s="222" t="s">
        <v>331</v>
      </c>
    </row>
    <row r="853" spans="1:13" ht="17.25" customHeight="1">
      <c r="A853" s="222">
        <v>422466</v>
      </c>
      <c r="B853" s="222" t="s">
        <v>1900</v>
      </c>
      <c r="C853" s="222" t="s">
        <v>73</v>
      </c>
      <c r="D853" s="222" t="s">
        <v>1901</v>
      </c>
      <c r="E853" s="222" t="s">
        <v>160</v>
      </c>
      <c r="F853" s="222">
        <v>35840</v>
      </c>
      <c r="G853" s="222" t="s">
        <v>311</v>
      </c>
      <c r="H853" s="222" t="s">
        <v>343</v>
      </c>
      <c r="I853" s="222" t="s">
        <v>470</v>
      </c>
      <c r="M853" s="222" t="s">
        <v>320</v>
      </c>
    </row>
    <row r="854" spans="1:13" ht="17.25" customHeight="1">
      <c r="A854" s="222">
        <v>422468</v>
      </c>
      <c r="B854" s="222" t="s">
        <v>2305</v>
      </c>
      <c r="C854" s="222" t="s">
        <v>974</v>
      </c>
      <c r="D854" s="222" t="s">
        <v>252</v>
      </c>
      <c r="E854" s="222" t="s">
        <v>160</v>
      </c>
      <c r="F854" s="222">
        <v>35434</v>
      </c>
      <c r="G854" s="222" t="s">
        <v>3705</v>
      </c>
      <c r="H854" s="222" t="s">
        <v>343</v>
      </c>
      <c r="I854" s="222" t="s">
        <v>470</v>
      </c>
      <c r="M854" s="222" t="s">
        <v>312</v>
      </c>
    </row>
    <row r="855" spans="1:13" ht="17.25" customHeight="1">
      <c r="A855" s="222">
        <v>422481</v>
      </c>
      <c r="B855" s="222" t="s">
        <v>1857</v>
      </c>
      <c r="C855" s="222" t="s">
        <v>116</v>
      </c>
      <c r="D855" s="222" t="s">
        <v>281</v>
      </c>
      <c r="E855" s="222" t="s">
        <v>160</v>
      </c>
      <c r="H855" s="222" t="s">
        <v>343</v>
      </c>
      <c r="I855" s="222" t="s">
        <v>470</v>
      </c>
      <c r="M855" s="222" t="s">
        <v>311</v>
      </c>
    </row>
    <row r="856" spans="1:13" ht="17.25" customHeight="1">
      <c r="A856" s="222">
        <v>422488</v>
      </c>
      <c r="B856" s="222" t="s">
        <v>1485</v>
      </c>
      <c r="C856" s="222" t="s">
        <v>983</v>
      </c>
      <c r="D856" s="222" t="s">
        <v>1486</v>
      </c>
      <c r="E856" s="222" t="s">
        <v>161</v>
      </c>
      <c r="F856" s="222">
        <v>35065</v>
      </c>
      <c r="G856" s="222" t="s">
        <v>328</v>
      </c>
      <c r="H856" s="222" t="s">
        <v>343</v>
      </c>
      <c r="I856" s="222" t="s">
        <v>470</v>
      </c>
      <c r="M856" s="222" t="s">
        <v>320</v>
      </c>
    </row>
    <row r="857" spans="1:13" ht="17.25" customHeight="1">
      <c r="A857" s="222">
        <v>422491</v>
      </c>
      <c r="B857" s="222" t="s">
        <v>3208</v>
      </c>
      <c r="C857" s="222" t="s">
        <v>94</v>
      </c>
      <c r="D857" s="222" t="s">
        <v>678</v>
      </c>
      <c r="E857" s="222" t="s">
        <v>160</v>
      </c>
      <c r="F857" s="222">
        <v>36293</v>
      </c>
      <c r="G857" s="222" t="s">
        <v>311</v>
      </c>
      <c r="H857" s="222" t="s">
        <v>343</v>
      </c>
      <c r="I857" s="222" t="s">
        <v>361</v>
      </c>
      <c r="M857" s="222" t="s">
        <v>311</v>
      </c>
    </row>
    <row r="858" spans="1:13" ht="17.25" customHeight="1">
      <c r="A858" s="222">
        <v>422493</v>
      </c>
      <c r="B858" s="222" t="s">
        <v>1571</v>
      </c>
      <c r="C858" s="222" t="s">
        <v>75</v>
      </c>
      <c r="D858" s="222" t="s">
        <v>1130</v>
      </c>
      <c r="E858" s="222" t="s">
        <v>160</v>
      </c>
      <c r="F858" s="222">
        <v>21916</v>
      </c>
      <c r="G858" s="222" t="s">
        <v>3662</v>
      </c>
      <c r="H858" s="222" t="s">
        <v>343</v>
      </c>
      <c r="I858" s="222" t="s">
        <v>470</v>
      </c>
      <c r="M858" s="222" t="s">
        <v>330</v>
      </c>
    </row>
    <row r="859" spans="1:13" ht="17.25" customHeight="1">
      <c r="A859" s="222">
        <v>422497</v>
      </c>
      <c r="B859" s="222" t="s">
        <v>3159</v>
      </c>
      <c r="C859" s="222" t="s">
        <v>516</v>
      </c>
      <c r="D859" s="222" t="s">
        <v>227</v>
      </c>
      <c r="E859" s="222" t="s">
        <v>160</v>
      </c>
      <c r="F859" s="222">
        <v>35977</v>
      </c>
      <c r="G859" s="222" t="s">
        <v>3522</v>
      </c>
      <c r="H859" s="222" t="s">
        <v>343</v>
      </c>
      <c r="I859" s="222" t="s">
        <v>361</v>
      </c>
      <c r="M859" s="222" t="s">
        <v>320</v>
      </c>
    </row>
    <row r="860" spans="1:13" ht="17.25" customHeight="1">
      <c r="A860" s="222">
        <v>422502</v>
      </c>
      <c r="B860" s="222" t="s">
        <v>3398</v>
      </c>
      <c r="C860" s="222" t="s">
        <v>105</v>
      </c>
      <c r="D860" s="222" t="s">
        <v>825</v>
      </c>
      <c r="E860" s="222" t="s">
        <v>160</v>
      </c>
      <c r="F860" s="222">
        <v>35796</v>
      </c>
      <c r="H860" s="222" t="s">
        <v>343</v>
      </c>
      <c r="I860" s="222" t="s">
        <v>361</v>
      </c>
      <c r="M860" s="222" t="s">
        <v>337</v>
      </c>
    </row>
    <row r="861" spans="1:13" ht="17.25" customHeight="1">
      <c r="A861" s="222">
        <v>422503</v>
      </c>
      <c r="B861" s="222" t="s">
        <v>1856</v>
      </c>
      <c r="C861" s="222" t="s">
        <v>990</v>
      </c>
      <c r="D861" s="222" t="s">
        <v>235</v>
      </c>
      <c r="E861" s="222" t="s">
        <v>160</v>
      </c>
      <c r="F861" s="222">
        <v>36161</v>
      </c>
      <c r="G861" s="222" t="s">
        <v>311</v>
      </c>
      <c r="H861" s="222" t="s">
        <v>343</v>
      </c>
      <c r="I861" s="222" t="s">
        <v>470</v>
      </c>
      <c r="M861" s="222" t="s">
        <v>311</v>
      </c>
    </row>
    <row r="862" spans="1:13" ht="17.25" customHeight="1">
      <c r="A862" s="222">
        <v>422505</v>
      </c>
      <c r="B862" s="222" t="s">
        <v>3019</v>
      </c>
      <c r="C862" s="222" t="s">
        <v>73</v>
      </c>
      <c r="D862" s="222" t="s">
        <v>142</v>
      </c>
      <c r="E862" s="222" t="s">
        <v>160</v>
      </c>
      <c r="F862" s="222">
        <v>35065</v>
      </c>
      <c r="G862" s="222" t="s">
        <v>317</v>
      </c>
      <c r="H862" s="222" t="s">
        <v>343</v>
      </c>
      <c r="I862" s="222" t="s">
        <v>470</v>
      </c>
      <c r="M862" s="222" t="s">
        <v>320</v>
      </c>
    </row>
    <row r="863" spans="1:13" ht="17.25" customHeight="1">
      <c r="A863" s="222">
        <v>422506</v>
      </c>
      <c r="B863" s="222" t="s">
        <v>1611</v>
      </c>
      <c r="C863" s="222" t="s">
        <v>82</v>
      </c>
      <c r="D863" s="222" t="s">
        <v>1612</v>
      </c>
      <c r="E863" s="222" t="s">
        <v>160</v>
      </c>
      <c r="F863" s="222">
        <v>35828</v>
      </c>
      <c r="G863" s="222" t="s">
        <v>311</v>
      </c>
      <c r="H863" s="222" t="s">
        <v>343</v>
      </c>
      <c r="I863" s="222" t="s">
        <v>470</v>
      </c>
      <c r="M863" s="222" t="s">
        <v>311</v>
      </c>
    </row>
    <row r="864" spans="1:13" ht="17.25" customHeight="1">
      <c r="A864" s="222">
        <v>422507</v>
      </c>
      <c r="B864" s="222" t="s">
        <v>2283</v>
      </c>
      <c r="C864" s="222" t="s">
        <v>687</v>
      </c>
      <c r="D864" s="222" t="s">
        <v>222</v>
      </c>
      <c r="E864" s="222" t="s">
        <v>160</v>
      </c>
      <c r="F864" s="222">
        <v>36527</v>
      </c>
      <c r="G864" s="222" t="s">
        <v>311</v>
      </c>
      <c r="H864" s="222" t="s">
        <v>343</v>
      </c>
      <c r="I864" s="222" t="s">
        <v>470</v>
      </c>
      <c r="M864" s="222" t="s">
        <v>311</v>
      </c>
    </row>
    <row r="865" spans="1:13" ht="17.25" customHeight="1">
      <c r="A865" s="222">
        <v>422514</v>
      </c>
      <c r="B865" s="222" t="s">
        <v>2304</v>
      </c>
      <c r="C865" s="222" t="s">
        <v>134</v>
      </c>
      <c r="D865" s="222" t="s">
        <v>729</v>
      </c>
      <c r="E865" s="222" t="s">
        <v>160</v>
      </c>
      <c r="F865" s="222">
        <v>35844</v>
      </c>
      <c r="G865" s="222" t="s">
        <v>311</v>
      </c>
      <c r="H865" s="222" t="s">
        <v>343</v>
      </c>
      <c r="I865" s="222" t="s">
        <v>470</v>
      </c>
      <c r="M865" s="222" t="s">
        <v>311</v>
      </c>
    </row>
    <row r="866" spans="1:13" ht="17.25" customHeight="1">
      <c r="A866" s="222">
        <v>422515</v>
      </c>
      <c r="B866" s="222" t="s">
        <v>2192</v>
      </c>
      <c r="C866" s="222" t="s">
        <v>103</v>
      </c>
      <c r="D866" s="222" t="s">
        <v>533</v>
      </c>
      <c r="E866" s="222" t="s">
        <v>160</v>
      </c>
      <c r="F866" s="222">
        <v>36068</v>
      </c>
      <c r="G866" s="222" t="s">
        <v>3698</v>
      </c>
      <c r="H866" s="222" t="s">
        <v>343</v>
      </c>
      <c r="I866" s="222" t="s">
        <v>470</v>
      </c>
      <c r="M866" s="222" t="s">
        <v>320</v>
      </c>
    </row>
    <row r="867" spans="1:13" ht="17.25" customHeight="1">
      <c r="A867" s="222">
        <v>422520</v>
      </c>
      <c r="B867" s="222" t="s">
        <v>1938</v>
      </c>
      <c r="C867" s="222" t="s">
        <v>1939</v>
      </c>
      <c r="D867" s="222" t="s">
        <v>1940</v>
      </c>
      <c r="E867" s="222" t="s">
        <v>160</v>
      </c>
      <c r="F867" s="222">
        <v>35937</v>
      </c>
      <c r="G867" s="222" t="s">
        <v>311</v>
      </c>
      <c r="H867" s="222" t="s">
        <v>343</v>
      </c>
      <c r="I867" s="222" t="s">
        <v>470</v>
      </c>
      <c r="M867" s="222" t="s">
        <v>311</v>
      </c>
    </row>
    <row r="868" spans="1:13" ht="17.25" customHeight="1">
      <c r="A868" s="222">
        <v>422526</v>
      </c>
      <c r="B868" s="222" t="s">
        <v>1640</v>
      </c>
      <c r="C868" s="222" t="s">
        <v>750</v>
      </c>
      <c r="D868" s="222" t="s">
        <v>253</v>
      </c>
      <c r="E868" s="222" t="s">
        <v>160</v>
      </c>
      <c r="F868" s="222">
        <v>36439</v>
      </c>
      <c r="G868" s="222" t="s">
        <v>311</v>
      </c>
      <c r="H868" s="222" t="s">
        <v>343</v>
      </c>
      <c r="I868" s="222" t="s">
        <v>470</v>
      </c>
      <c r="M868" s="222" t="s">
        <v>311</v>
      </c>
    </row>
    <row r="869" spans="1:13" ht="17.25" customHeight="1">
      <c r="A869" s="222">
        <v>422530</v>
      </c>
      <c r="B869" s="222" t="s">
        <v>901</v>
      </c>
      <c r="C869" s="222" t="s">
        <v>73</v>
      </c>
      <c r="D869" s="222" t="s">
        <v>255</v>
      </c>
      <c r="E869" s="222" t="s">
        <v>160</v>
      </c>
      <c r="F869" s="222">
        <v>36413</v>
      </c>
      <c r="G869" s="222" t="s">
        <v>311</v>
      </c>
      <c r="H869" s="222" t="s">
        <v>343</v>
      </c>
      <c r="I869" s="222" t="s">
        <v>470</v>
      </c>
      <c r="M869" s="222" t="s">
        <v>337</v>
      </c>
    </row>
    <row r="870" spans="1:13" ht="17.25" customHeight="1">
      <c r="A870" s="222">
        <v>422531</v>
      </c>
      <c r="B870" s="222" t="s">
        <v>2303</v>
      </c>
      <c r="C870" s="222" t="s">
        <v>636</v>
      </c>
      <c r="D870" s="222" t="s">
        <v>142</v>
      </c>
      <c r="E870" s="222" t="s">
        <v>160</v>
      </c>
      <c r="F870" s="222">
        <v>35431</v>
      </c>
      <c r="G870" s="222" t="s">
        <v>317</v>
      </c>
      <c r="H870" s="222" t="s">
        <v>343</v>
      </c>
      <c r="I870" s="222" t="s">
        <v>470</v>
      </c>
      <c r="M870" s="222" t="s">
        <v>311</v>
      </c>
    </row>
    <row r="871" spans="1:13" ht="17.25" customHeight="1">
      <c r="A871" s="222">
        <v>422534</v>
      </c>
      <c r="B871" s="222" t="s">
        <v>1412</v>
      </c>
      <c r="C871" s="222" t="s">
        <v>91</v>
      </c>
      <c r="D871" s="222" t="s">
        <v>888</v>
      </c>
      <c r="E871" s="222" t="s">
        <v>160</v>
      </c>
      <c r="F871" s="222">
        <v>35610</v>
      </c>
      <c r="G871" s="222" t="s">
        <v>311</v>
      </c>
      <c r="H871" s="222" t="s">
        <v>343</v>
      </c>
      <c r="I871" s="222" t="s">
        <v>470</v>
      </c>
      <c r="M871" s="222" t="s">
        <v>311</v>
      </c>
    </row>
    <row r="872" spans="1:13" ht="17.25" customHeight="1">
      <c r="A872" s="222">
        <v>422535</v>
      </c>
      <c r="B872" s="222" t="s">
        <v>1817</v>
      </c>
      <c r="C872" s="222" t="s">
        <v>649</v>
      </c>
      <c r="D872" s="222" t="s">
        <v>252</v>
      </c>
      <c r="E872" s="222" t="s">
        <v>160</v>
      </c>
      <c r="F872" s="222">
        <v>35309</v>
      </c>
      <c r="G872" s="222" t="s">
        <v>3677</v>
      </c>
      <c r="H872" s="222" t="s">
        <v>343</v>
      </c>
      <c r="I872" s="222" t="s">
        <v>470</v>
      </c>
      <c r="M872" s="222" t="s">
        <v>316</v>
      </c>
    </row>
    <row r="873" spans="1:13" ht="17.25" customHeight="1">
      <c r="A873" s="222">
        <v>422537</v>
      </c>
      <c r="B873" s="222" t="s">
        <v>2191</v>
      </c>
      <c r="C873" s="222" t="s">
        <v>696</v>
      </c>
      <c r="D873" s="222" t="s">
        <v>216</v>
      </c>
      <c r="E873" s="222" t="s">
        <v>160</v>
      </c>
      <c r="F873" s="222">
        <v>35810</v>
      </c>
      <c r="G873" s="222" t="s">
        <v>311</v>
      </c>
      <c r="H873" s="222" t="s">
        <v>343</v>
      </c>
      <c r="I873" s="222" t="s">
        <v>470</v>
      </c>
      <c r="M873" s="222" t="s">
        <v>311</v>
      </c>
    </row>
    <row r="874" spans="1:13" ht="17.25" customHeight="1">
      <c r="A874" s="222">
        <v>422538</v>
      </c>
      <c r="B874" s="222" t="s">
        <v>1780</v>
      </c>
      <c r="C874" s="222" t="s">
        <v>132</v>
      </c>
      <c r="D874" s="222" t="s">
        <v>215</v>
      </c>
      <c r="E874" s="222" t="s">
        <v>160</v>
      </c>
      <c r="F874" s="222">
        <v>36110</v>
      </c>
      <c r="G874" s="222" t="s">
        <v>311</v>
      </c>
      <c r="H874" s="222" t="s">
        <v>343</v>
      </c>
      <c r="I874" s="222" t="s">
        <v>470</v>
      </c>
      <c r="M874" s="222" t="s">
        <v>311</v>
      </c>
    </row>
    <row r="875" spans="1:13" ht="17.25" customHeight="1">
      <c r="A875" s="222">
        <v>422542</v>
      </c>
      <c r="B875" s="222" t="s">
        <v>1454</v>
      </c>
      <c r="C875" s="222" t="s">
        <v>117</v>
      </c>
      <c r="D875" s="222" t="s">
        <v>235</v>
      </c>
      <c r="E875" s="222" t="s">
        <v>160</v>
      </c>
      <c r="F875" s="222">
        <v>36253</v>
      </c>
      <c r="G875" s="222" t="s">
        <v>311</v>
      </c>
      <c r="H875" s="222" t="s">
        <v>343</v>
      </c>
      <c r="I875" s="222" t="s">
        <v>470</v>
      </c>
      <c r="M875" s="222" t="s">
        <v>311</v>
      </c>
    </row>
    <row r="876" spans="1:13" ht="17.25" customHeight="1">
      <c r="A876" s="222">
        <v>422545</v>
      </c>
      <c r="B876" s="222" t="s">
        <v>2090</v>
      </c>
      <c r="C876" s="222" t="s">
        <v>73</v>
      </c>
      <c r="D876" s="222" t="s">
        <v>1256</v>
      </c>
      <c r="E876" s="222" t="s">
        <v>160</v>
      </c>
      <c r="F876" s="222">
        <v>35796</v>
      </c>
      <c r="G876" s="222" t="s">
        <v>3519</v>
      </c>
      <c r="H876" s="222" t="s">
        <v>343</v>
      </c>
      <c r="I876" s="222" t="s">
        <v>470</v>
      </c>
      <c r="M876" s="222" t="s">
        <v>337</v>
      </c>
    </row>
    <row r="877" spans="1:13" ht="17.25" customHeight="1">
      <c r="A877" s="222">
        <v>422547</v>
      </c>
      <c r="B877" s="222" t="s">
        <v>2067</v>
      </c>
      <c r="C877" s="222" t="s">
        <v>449</v>
      </c>
      <c r="D877" s="222" t="s">
        <v>225</v>
      </c>
      <c r="E877" s="222" t="s">
        <v>160</v>
      </c>
      <c r="F877" s="222">
        <v>35431</v>
      </c>
      <c r="G877" s="222" t="s">
        <v>311</v>
      </c>
      <c r="H877" s="222" t="s">
        <v>343</v>
      </c>
      <c r="I877" s="222" t="s">
        <v>470</v>
      </c>
      <c r="M877" s="222" t="s">
        <v>311</v>
      </c>
    </row>
    <row r="878" spans="1:13" ht="17.25" customHeight="1">
      <c r="A878" s="222">
        <v>422549</v>
      </c>
      <c r="B878" s="222" t="s">
        <v>1779</v>
      </c>
      <c r="C878" s="222" t="s">
        <v>126</v>
      </c>
      <c r="D878" s="222" t="s">
        <v>266</v>
      </c>
      <c r="E878" s="222" t="s">
        <v>160</v>
      </c>
      <c r="F878" s="222">
        <v>36526</v>
      </c>
      <c r="G878" s="222" t="s">
        <v>311</v>
      </c>
      <c r="H878" s="222" t="s">
        <v>343</v>
      </c>
      <c r="I878" s="222" t="s">
        <v>470</v>
      </c>
      <c r="M878" s="222" t="s">
        <v>327</v>
      </c>
    </row>
    <row r="879" spans="1:13" ht="17.25" customHeight="1">
      <c r="A879" s="222">
        <v>422550</v>
      </c>
      <c r="B879" s="222" t="s">
        <v>1994</v>
      </c>
      <c r="C879" s="222" t="s">
        <v>753</v>
      </c>
      <c r="D879" s="222" t="s">
        <v>782</v>
      </c>
      <c r="E879" s="222" t="s">
        <v>160</v>
      </c>
      <c r="F879" s="222">
        <v>35989</v>
      </c>
      <c r="G879" s="222" t="s">
        <v>311</v>
      </c>
      <c r="H879" s="222" t="s">
        <v>343</v>
      </c>
      <c r="I879" s="222" t="s">
        <v>470</v>
      </c>
      <c r="M879" s="222" t="s">
        <v>311</v>
      </c>
    </row>
    <row r="880" spans="1:13" ht="17.25" customHeight="1">
      <c r="A880" s="222">
        <v>422554</v>
      </c>
      <c r="B880" s="222" t="s">
        <v>1411</v>
      </c>
      <c r="C880" s="222" t="s">
        <v>73</v>
      </c>
      <c r="D880" s="222" t="s">
        <v>253</v>
      </c>
      <c r="E880" s="222" t="s">
        <v>160</v>
      </c>
      <c r="F880" s="222">
        <v>36311</v>
      </c>
      <c r="G880" s="222" t="s">
        <v>311</v>
      </c>
      <c r="H880" s="222" t="s">
        <v>343</v>
      </c>
      <c r="I880" s="222" t="s">
        <v>470</v>
      </c>
      <c r="M880" s="222" t="s">
        <v>320</v>
      </c>
    </row>
    <row r="881" spans="1:13" ht="17.25" customHeight="1">
      <c r="A881" s="222">
        <v>422560</v>
      </c>
      <c r="B881" s="222" t="s">
        <v>3121</v>
      </c>
      <c r="C881" s="222" t="s">
        <v>125</v>
      </c>
      <c r="D881" s="222" t="s">
        <v>219</v>
      </c>
      <c r="E881" s="222" t="s">
        <v>160</v>
      </c>
      <c r="F881" s="222">
        <v>36161</v>
      </c>
      <c r="G881" s="222" t="s">
        <v>3736</v>
      </c>
      <c r="H881" s="222" t="s">
        <v>343</v>
      </c>
      <c r="I881" s="222" t="s">
        <v>361</v>
      </c>
      <c r="M881" s="222" t="s">
        <v>311</v>
      </c>
    </row>
    <row r="882" spans="1:13" ht="17.25" customHeight="1">
      <c r="A882" s="222">
        <v>422562</v>
      </c>
      <c r="B882" s="222" t="s">
        <v>3085</v>
      </c>
      <c r="C882" s="222" t="s">
        <v>697</v>
      </c>
      <c r="D882" s="222" t="s">
        <v>257</v>
      </c>
      <c r="E882" s="222" t="s">
        <v>160</v>
      </c>
      <c r="F882" s="222">
        <v>35796</v>
      </c>
      <c r="G882" s="222" t="s">
        <v>311</v>
      </c>
      <c r="H882" s="222" t="s">
        <v>343</v>
      </c>
      <c r="I882" s="222" t="s">
        <v>470</v>
      </c>
      <c r="M882" s="222" t="s">
        <v>311</v>
      </c>
    </row>
    <row r="883" spans="1:13" ht="17.25" customHeight="1">
      <c r="A883" s="222">
        <v>422564</v>
      </c>
      <c r="B883" s="222" t="s">
        <v>2970</v>
      </c>
      <c r="C883" s="222" t="s">
        <v>113</v>
      </c>
      <c r="D883" s="222" t="s">
        <v>248</v>
      </c>
      <c r="E883" s="222" t="s">
        <v>160</v>
      </c>
      <c r="F883" s="222">
        <v>35407</v>
      </c>
      <c r="G883" s="222" t="s">
        <v>311</v>
      </c>
      <c r="H883" s="222" t="s">
        <v>343</v>
      </c>
      <c r="I883" s="222" t="s">
        <v>470</v>
      </c>
      <c r="M883" s="222" t="s">
        <v>311</v>
      </c>
    </row>
    <row r="884" spans="1:13" ht="17.25" customHeight="1">
      <c r="A884" s="222">
        <v>422565</v>
      </c>
      <c r="B884" s="222" t="s">
        <v>3365</v>
      </c>
      <c r="C884" s="222" t="s">
        <v>115</v>
      </c>
      <c r="D884" s="222" t="s">
        <v>221</v>
      </c>
      <c r="E884" s="222" t="s">
        <v>160</v>
      </c>
      <c r="F884" s="222">
        <v>36180</v>
      </c>
      <c r="G884" s="222" t="s">
        <v>311</v>
      </c>
      <c r="H884" s="222" t="s">
        <v>343</v>
      </c>
      <c r="I884" s="222" t="s">
        <v>361</v>
      </c>
      <c r="M884" s="222" t="s">
        <v>311</v>
      </c>
    </row>
    <row r="885" spans="1:13" ht="17.25" customHeight="1">
      <c r="A885" s="222">
        <v>422567</v>
      </c>
      <c r="B885" s="222" t="s">
        <v>2606</v>
      </c>
      <c r="C885" s="222" t="s">
        <v>73</v>
      </c>
      <c r="D885" s="222" t="s">
        <v>223</v>
      </c>
      <c r="E885" s="222" t="s">
        <v>160</v>
      </c>
      <c r="F885" s="222">
        <v>35457</v>
      </c>
      <c r="G885" s="222" t="s">
        <v>3504</v>
      </c>
      <c r="H885" s="222" t="s">
        <v>343</v>
      </c>
      <c r="I885" s="222" t="s">
        <v>470</v>
      </c>
      <c r="M885" s="222" t="s">
        <v>314</v>
      </c>
    </row>
    <row r="886" spans="1:13" ht="17.25" customHeight="1">
      <c r="A886" s="222">
        <v>422572</v>
      </c>
      <c r="B886" s="222" t="s">
        <v>1936</v>
      </c>
      <c r="C886" s="222" t="s">
        <v>73</v>
      </c>
      <c r="D886" s="222" t="s">
        <v>1937</v>
      </c>
      <c r="E886" s="222" t="s">
        <v>161</v>
      </c>
      <c r="F886" s="222">
        <v>36526</v>
      </c>
      <c r="G886" s="222" t="s">
        <v>311</v>
      </c>
      <c r="H886" s="222" t="s">
        <v>344</v>
      </c>
      <c r="I886" s="222" t="s">
        <v>470</v>
      </c>
      <c r="M886" s="222" t="s">
        <v>297</v>
      </c>
    </row>
    <row r="887" spans="1:13" ht="17.25" customHeight="1">
      <c r="A887" s="222">
        <v>422575</v>
      </c>
      <c r="B887" s="222" t="s">
        <v>2242</v>
      </c>
      <c r="C887" s="222" t="s">
        <v>2243</v>
      </c>
      <c r="D887" s="222" t="s">
        <v>2244</v>
      </c>
      <c r="E887" s="222" t="s">
        <v>161</v>
      </c>
      <c r="F887" s="222">
        <v>36423</v>
      </c>
      <c r="G887" s="222" t="s">
        <v>3479</v>
      </c>
      <c r="H887" s="222" t="s">
        <v>343</v>
      </c>
      <c r="I887" s="222" t="s">
        <v>470</v>
      </c>
      <c r="M887" s="222" t="s">
        <v>311</v>
      </c>
    </row>
    <row r="888" spans="1:13" ht="17.25" customHeight="1">
      <c r="A888" s="222">
        <v>422578</v>
      </c>
      <c r="B888" s="222" t="s">
        <v>2604</v>
      </c>
      <c r="C888" s="222" t="s">
        <v>679</v>
      </c>
      <c r="D888" s="222" t="s">
        <v>2605</v>
      </c>
      <c r="E888" s="222" t="s">
        <v>160</v>
      </c>
      <c r="F888" s="222">
        <v>35431</v>
      </c>
      <c r="G888" s="222" t="s">
        <v>3472</v>
      </c>
      <c r="H888" s="222" t="s">
        <v>343</v>
      </c>
      <c r="I888" s="222" t="s">
        <v>470</v>
      </c>
      <c r="M888" s="222" t="s">
        <v>320</v>
      </c>
    </row>
    <row r="889" spans="1:13" ht="17.25" customHeight="1">
      <c r="A889" s="222">
        <v>422580</v>
      </c>
      <c r="B889" s="222" t="s">
        <v>1150</v>
      </c>
      <c r="C889" s="222" t="s">
        <v>758</v>
      </c>
      <c r="D889" s="222" t="s">
        <v>275</v>
      </c>
      <c r="E889" s="222" t="s">
        <v>160</v>
      </c>
      <c r="F889" s="222">
        <v>35606</v>
      </c>
      <c r="G889" s="222" t="s">
        <v>311</v>
      </c>
      <c r="H889" s="222" t="s">
        <v>343</v>
      </c>
      <c r="I889" s="222" t="s">
        <v>470</v>
      </c>
      <c r="M889" s="222" t="s">
        <v>311</v>
      </c>
    </row>
    <row r="890" spans="1:13" ht="17.25" customHeight="1">
      <c r="A890" s="222">
        <v>422581</v>
      </c>
      <c r="B890" s="222" t="s">
        <v>1260</v>
      </c>
      <c r="C890" s="222" t="s">
        <v>129</v>
      </c>
      <c r="D890" s="222" t="s">
        <v>522</v>
      </c>
      <c r="E890" s="222" t="s">
        <v>160</v>
      </c>
      <c r="F890" s="222">
        <v>36526</v>
      </c>
      <c r="G890" s="222" t="s">
        <v>311</v>
      </c>
      <c r="H890" s="222" t="s">
        <v>343</v>
      </c>
      <c r="I890" s="222" t="s">
        <v>470</v>
      </c>
      <c r="M890" s="222" t="s">
        <v>311</v>
      </c>
    </row>
    <row r="891" spans="1:13" ht="17.25" customHeight="1">
      <c r="A891" s="222">
        <v>422583</v>
      </c>
      <c r="B891" s="222" t="s">
        <v>1993</v>
      </c>
      <c r="C891" s="222" t="s">
        <v>107</v>
      </c>
      <c r="D891" s="222" t="s">
        <v>818</v>
      </c>
      <c r="E891" s="222" t="s">
        <v>161</v>
      </c>
      <c r="F891" s="222">
        <v>35857</v>
      </c>
      <c r="G891" s="222" t="s">
        <v>311</v>
      </c>
      <c r="H891" s="222" t="s">
        <v>343</v>
      </c>
      <c r="I891" s="222" t="s">
        <v>470</v>
      </c>
      <c r="M891" s="222" t="s">
        <v>311</v>
      </c>
    </row>
    <row r="892" spans="1:13" ht="17.25" customHeight="1">
      <c r="A892" s="222">
        <v>422589</v>
      </c>
      <c r="B892" s="222" t="s">
        <v>3283</v>
      </c>
      <c r="C892" s="222" t="s">
        <v>696</v>
      </c>
      <c r="D892" s="222" t="s">
        <v>267</v>
      </c>
      <c r="E892" s="222" t="s">
        <v>161</v>
      </c>
      <c r="F892" s="222">
        <v>35916</v>
      </c>
      <c r="G892" s="222" t="s">
        <v>311</v>
      </c>
      <c r="H892" s="222" t="s">
        <v>343</v>
      </c>
      <c r="I892" s="222" t="s">
        <v>361</v>
      </c>
      <c r="M892" s="222" t="s">
        <v>311</v>
      </c>
    </row>
    <row r="893" spans="1:13" ht="17.25" customHeight="1">
      <c r="A893" s="222">
        <v>422591</v>
      </c>
      <c r="B893" s="222" t="s">
        <v>2281</v>
      </c>
      <c r="C893" s="222" t="s">
        <v>71</v>
      </c>
      <c r="D893" s="222" t="s">
        <v>2282</v>
      </c>
      <c r="E893" s="222" t="s">
        <v>161</v>
      </c>
      <c r="F893" s="222">
        <v>36477</v>
      </c>
      <c r="G893" s="222" t="s">
        <v>311</v>
      </c>
      <c r="H893" s="222" t="s">
        <v>343</v>
      </c>
      <c r="I893" s="222" t="s">
        <v>470</v>
      </c>
      <c r="M893" s="222" t="s">
        <v>311</v>
      </c>
    </row>
    <row r="894" spans="1:13" ht="17.25" customHeight="1">
      <c r="A894" s="222">
        <v>422605</v>
      </c>
      <c r="B894" s="222" t="s">
        <v>2406</v>
      </c>
      <c r="C894" s="222" t="s">
        <v>737</v>
      </c>
      <c r="D894" s="222" t="s">
        <v>674</v>
      </c>
      <c r="E894" s="222" t="s">
        <v>160</v>
      </c>
      <c r="F894" s="222">
        <v>36287</v>
      </c>
      <c r="G894" s="222" t="s">
        <v>321</v>
      </c>
      <c r="H894" s="222" t="s">
        <v>343</v>
      </c>
      <c r="I894" s="222" t="s">
        <v>470</v>
      </c>
      <c r="M894" s="222" t="s">
        <v>320</v>
      </c>
    </row>
    <row r="895" spans="1:13" ht="17.25" customHeight="1">
      <c r="A895" s="222">
        <v>422611</v>
      </c>
      <c r="B895" s="222" t="s">
        <v>1258</v>
      </c>
      <c r="C895" s="222" t="s">
        <v>559</v>
      </c>
      <c r="D895" s="222" t="s">
        <v>1259</v>
      </c>
      <c r="E895" s="222" t="s">
        <v>161</v>
      </c>
      <c r="F895" s="222">
        <v>36416</v>
      </c>
      <c r="G895" s="222" t="s">
        <v>322</v>
      </c>
      <c r="H895" s="222" t="s">
        <v>343</v>
      </c>
      <c r="I895" s="222" t="s">
        <v>470</v>
      </c>
      <c r="M895" s="222" t="s">
        <v>311</v>
      </c>
    </row>
    <row r="896" spans="1:13" ht="17.25" customHeight="1">
      <c r="A896" s="222">
        <v>422620</v>
      </c>
      <c r="B896" s="222" t="s">
        <v>1935</v>
      </c>
      <c r="C896" s="222" t="s">
        <v>878</v>
      </c>
      <c r="D896" s="222" t="s">
        <v>255</v>
      </c>
      <c r="E896" s="222" t="s">
        <v>161</v>
      </c>
      <c r="F896" s="222">
        <v>35989</v>
      </c>
      <c r="G896" s="222" t="s">
        <v>3520</v>
      </c>
      <c r="H896" s="222" t="s">
        <v>343</v>
      </c>
      <c r="I896" s="222" t="s">
        <v>470</v>
      </c>
      <c r="M896" s="222" t="s">
        <v>331</v>
      </c>
    </row>
    <row r="897" spans="1:13" ht="17.25" customHeight="1">
      <c r="A897" s="222">
        <v>422626</v>
      </c>
      <c r="B897" s="222" t="s">
        <v>1714</v>
      </c>
      <c r="C897" s="222" t="s">
        <v>722</v>
      </c>
      <c r="D897" s="222" t="s">
        <v>1715</v>
      </c>
      <c r="E897" s="222" t="s">
        <v>161</v>
      </c>
      <c r="F897" s="222">
        <v>36374</v>
      </c>
      <c r="G897" s="222" t="s">
        <v>311</v>
      </c>
      <c r="H897" s="222" t="s">
        <v>343</v>
      </c>
      <c r="I897" s="222" t="s">
        <v>470</v>
      </c>
      <c r="M897" s="222" t="s">
        <v>311</v>
      </c>
    </row>
    <row r="898" spans="1:13" ht="17.25" customHeight="1">
      <c r="A898" s="222">
        <v>422638</v>
      </c>
      <c r="B898" s="222" t="s">
        <v>3302</v>
      </c>
      <c r="C898" s="222" t="s">
        <v>696</v>
      </c>
      <c r="D898" s="222" t="s">
        <v>782</v>
      </c>
      <c r="E898" s="222" t="s">
        <v>161</v>
      </c>
      <c r="F898" s="222">
        <v>36161</v>
      </c>
      <c r="G898" s="222" t="s">
        <v>311</v>
      </c>
      <c r="H898" s="222" t="s">
        <v>343</v>
      </c>
      <c r="I898" s="222" t="s">
        <v>361</v>
      </c>
      <c r="M898" s="222" t="s">
        <v>311</v>
      </c>
    </row>
    <row r="899" spans="1:13" ht="17.25" customHeight="1">
      <c r="A899" s="222">
        <v>422640</v>
      </c>
      <c r="B899" s="222" t="s">
        <v>2603</v>
      </c>
      <c r="C899" s="222" t="s">
        <v>755</v>
      </c>
      <c r="D899" s="222" t="s">
        <v>273</v>
      </c>
      <c r="E899" s="222" t="s">
        <v>161</v>
      </c>
      <c r="F899" s="222">
        <v>33607</v>
      </c>
      <c r="G899" s="222" t="s">
        <v>311</v>
      </c>
      <c r="H899" s="222" t="s">
        <v>343</v>
      </c>
      <c r="I899" s="222" t="s">
        <v>470</v>
      </c>
      <c r="M899" s="222" t="s">
        <v>311</v>
      </c>
    </row>
    <row r="900" spans="1:13" ht="17.25" customHeight="1">
      <c r="A900" s="222">
        <v>422645</v>
      </c>
      <c r="B900" s="222" t="s">
        <v>1570</v>
      </c>
      <c r="C900" s="222" t="s">
        <v>73</v>
      </c>
      <c r="D900" s="222" t="s">
        <v>213</v>
      </c>
      <c r="E900" s="222" t="s">
        <v>161</v>
      </c>
      <c r="F900" s="222">
        <v>36414</v>
      </c>
      <c r="G900" s="222" t="s">
        <v>311</v>
      </c>
      <c r="H900" s="222" t="s">
        <v>344</v>
      </c>
      <c r="I900" s="222" t="s">
        <v>470</v>
      </c>
      <c r="M900" s="222" t="s">
        <v>297</v>
      </c>
    </row>
    <row r="901" spans="1:13" ht="17.25" customHeight="1">
      <c r="A901" s="222">
        <v>422646</v>
      </c>
      <c r="B901" s="222" t="s">
        <v>3294</v>
      </c>
      <c r="C901" s="222" t="s">
        <v>73</v>
      </c>
      <c r="D901" s="222" t="s">
        <v>880</v>
      </c>
      <c r="E901" s="222" t="s">
        <v>161</v>
      </c>
      <c r="F901" s="222">
        <v>36397</v>
      </c>
      <c r="G901" s="222" t="s">
        <v>311</v>
      </c>
      <c r="H901" s="222" t="s">
        <v>343</v>
      </c>
      <c r="I901" s="222" t="s">
        <v>361</v>
      </c>
      <c r="M901" s="222" t="s">
        <v>320</v>
      </c>
    </row>
    <row r="902" spans="1:13" ht="17.25" customHeight="1">
      <c r="A902" s="222">
        <v>422653</v>
      </c>
      <c r="B902" s="222" t="s">
        <v>1933</v>
      </c>
      <c r="C902" s="222" t="s">
        <v>85</v>
      </c>
      <c r="D902" s="222" t="s">
        <v>1934</v>
      </c>
      <c r="E902" s="222" t="s">
        <v>160</v>
      </c>
      <c r="F902" s="222">
        <v>35813</v>
      </c>
      <c r="G902" s="222" t="s">
        <v>311</v>
      </c>
      <c r="H902" s="222" t="s">
        <v>343</v>
      </c>
      <c r="I902" s="222" t="s">
        <v>470</v>
      </c>
      <c r="M902" s="222" t="s">
        <v>324</v>
      </c>
    </row>
    <row r="903" spans="1:13" ht="17.25" customHeight="1">
      <c r="A903" s="222">
        <v>422659</v>
      </c>
      <c r="B903" s="222" t="s">
        <v>2263</v>
      </c>
      <c r="C903" s="222" t="s">
        <v>78</v>
      </c>
      <c r="D903" s="222" t="s">
        <v>213</v>
      </c>
      <c r="E903" s="222" t="s">
        <v>161</v>
      </c>
      <c r="F903" s="222">
        <v>35437</v>
      </c>
      <c r="G903" s="222" t="s">
        <v>3702</v>
      </c>
      <c r="H903" s="222" t="s">
        <v>343</v>
      </c>
      <c r="I903" s="222" t="s">
        <v>470</v>
      </c>
      <c r="M903" s="222" t="s">
        <v>316</v>
      </c>
    </row>
    <row r="904" spans="1:13" ht="17.25" customHeight="1">
      <c r="A904" s="222">
        <v>422666</v>
      </c>
      <c r="B904" s="222" t="s">
        <v>1992</v>
      </c>
      <c r="C904" s="222" t="s">
        <v>114</v>
      </c>
      <c r="D904" s="222" t="s">
        <v>690</v>
      </c>
      <c r="E904" s="222" t="s">
        <v>160</v>
      </c>
      <c r="F904" s="222">
        <v>36466</v>
      </c>
      <c r="G904" s="222" t="s">
        <v>3487</v>
      </c>
      <c r="H904" s="222" t="s">
        <v>343</v>
      </c>
      <c r="I904" s="222" t="s">
        <v>470</v>
      </c>
      <c r="M904" s="222" t="s">
        <v>320</v>
      </c>
    </row>
    <row r="905" spans="1:13" ht="17.25" customHeight="1">
      <c r="A905" s="222">
        <v>422667</v>
      </c>
      <c r="B905" s="222" t="s">
        <v>1410</v>
      </c>
      <c r="C905" s="222" t="s">
        <v>73</v>
      </c>
      <c r="D905" s="222" t="s">
        <v>548</v>
      </c>
      <c r="E905" s="222" t="s">
        <v>160</v>
      </c>
      <c r="F905" s="222">
        <v>36486</v>
      </c>
      <c r="G905" s="222" t="s">
        <v>311</v>
      </c>
      <c r="H905" s="222" t="s">
        <v>343</v>
      </c>
      <c r="I905" s="222" t="s">
        <v>470</v>
      </c>
      <c r="M905" s="222" t="s">
        <v>320</v>
      </c>
    </row>
    <row r="906" spans="1:13" ht="17.25" customHeight="1">
      <c r="A906" s="222">
        <v>422670</v>
      </c>
      <c r="B906" s="222" t="s">
        <v>2066</v>
      </c>
      <c r="C906" s="222" t="s">
        <v>71</v>
      </c>
      <c r="D906" s="222" t="s">
        <v>962</v>
      </c>
      <c r="E906" s="222" t="s">
        <v>161</v>
      </c>
      <c r="F906" s="222">
        <v>29435</v>
      </c>
      <c r="G906" s="222" t="s">
        <v>321</v>
      </c>
      <c r="H906" s="222" t="s">
        <v>343</v>
      </c>
      <c r="I906" s="222" t="s">
        <v>470</v>
      </c>
      <c r="M906" s="222" t="s">
        <v>337</v>
      </c>
    </row>
    <row r="907" spans="1:13" ht="17.25" customHeight="1">
      <c r="A907" s="222">
        <v>422675</v>
      </c>
      <c r="B907" s="222" t="s">
        <v>1639</v>
      </c>
      <c r="C907" s="222" t="s">
        <v>687</v>
      </c>
      <c r="D907" s="222" t="s">
        <v>235</v>
      </c>
      <c r="E907" s="222" t="s">
        <v>161</v>
      </c>
      <c r="F907" s="222">
        <v>36207</v>
      </c>
      <c r="G907" s="222" t="s">
        <v>3588</v>
      </c>
      <c r="H907" s="222" t="s">
        <v>343</v>
      </c>
      <c r="I907" s="222" t="s">
        <v>470</v>
      </c>
      <c r="M907" s="222" t="s">
        <v>311</v>
      </c>
    </row>
    <row r="908" spans="1:13" ht="17.25" customHeight="1">
      <c r="A908" s="222">
        <v>422676</v>
      </c>
      <c r="B908" s="222" t="s">
        <v>1932</v>
      </c>
      <c r="C908" s="222" t="s">
        <v>608</v>
      </c>
      <c r="D908" s="222" t="s">
        <v>228</v>
      </c>
      <c r="E908" s="222" t="s">
        <v>161</v>
      </c>
      <c r="F908" s="222">
        <v>35213</v>
      </c>
      <c r="G908" s="222" t="s">
        <v>3487</v>
      </c>
      <c r="H908" s="222" t="s">
        <v>343</v>
      </c>
      <c r="I908" s="222" t="s">
        <v>470</v>
      </c>
      <c r="M908" s="222" t="s">
        <v>320</v>
      </c>
    </row>
    <row r="909" spans="1:13" ht="17.25" customHeight="1">
      <c r="A909" s="222">
        <v>422680</v>
      </c>
      <c r="B909" s="222" t="s">
        <v>1483</v>
      </c>
      <c r="C909" s="222" t="s">
        <v>1484</v>
      </c>
      <c r="D909" s="222" t="s">
        <v>261</v>
      </c>
      <c r="E909" s="222" t="s">
        <v>161</v>
      </c>
      <c r="F909" s="222">
        <v>36254</v>
      </c>
      <c r="G909" s="222" t="s">
        <v>3614</v>
      </c>
      <c r="H909" s="222" t="s">
        <v>343</v>
      </c>
      <c r="I909" s="222" t="s">
        <v>470</v>
      </c>
      <c r="M909" s="222" t="s">
        <v>320</v>
      </c>
    </row>
    <row r="910" spans="1:13" ht="17.25" customHeight="1">
      <c r="A910" s="222">
        <v>422684</v>
      </c>
      <c r="B910" s="222" t="s">
        <v>1931</v>
      </c>
      <c r="C910" s="222" t="s">
        <v>1048</v>
      </c>
      <c r="D910" s="222" t="s">
        <v>690</v>
      </c>
      <c r="E910" s="222" t="s">
        <v>161</v>
      </c>
      <c r="F910" s="222">
        <v>35935</v>
      </c>
      <c r="G910" s="222" t="s">
        <v>311</v>
      </c>
      <c r="H910" s="222" t="s">
        <v>343</v>
      </c>
      <c r="I910" s="222" t="s">
        <v>470</v>
      </c>
      <c r="M910" s="222" t="s">
        <v>337</v>
      </c>
    </row>
    <row r="911" spans="1:13" ht="17.25" customHeight="1">
      <c r="A911" s="222">
        <v>422690</v>
      </c>
      <c r="B911" s="222" t="s">
        <v>3119</v>
      </c>
      <c r="C911" s="222" t="s">
        <v>109</v>
      </c>
      <c r="D911" s="222" t="s">
        <v>3120</v>
      </c>
      <c r="E911" s="222" t="s">
        <v>160</v>
      </c>
      <c r="F911" s="222">
        <v>36462</v>
      </c>
      <c r="G911" s="222" t="s">
        <v>332</v>
      </c>
      <c r="H911" s="222" t="s">
        <v>343</v>
      </c>
      <c r="I911" s="222" t="s">
        <v>361</v>
      </c>
      <c r="M911" s="222" t="s">
        <v>311</v>
      </c>
    </row>
    <row r="912" spans="1:13" ht="17.25" customHeight="1">
      <c r="A912" s="222">
        <v>422695</v>
      </c>
      <c r="B912" s="222" t="s">
        <v>2368</v>
      </c>
      <c r="C912" s="222" t="s">
        <v>687</v>
      </c>
      <c r="D912" s="222" t="s">
        <v>269</v>
      </c>
      <c r="E912" s="222" t="s">
        <v>160</v>
      </c>
      <c r="F912" s="222">
        <v>36491</v>
      </c>
      <c r="G912" s="222" t="s">
        <v>311</v>
      </c>
      <c r="H912" s="222" t="s">
        <v>343</v>
      </c>
      <c r="I912" s="222" t="s">
        <v>470</v>
      </c>
      <c r="M912" s="222" t="s">
        <v>311</v>
      </c>
    </row>
    <row r="913" spans="1:13" ht="17.25" customHeight="1">
      <c r="A913" s="222">
        <v>422700</v>
      </c>
      <c r="B913" s="222" t="s">
        <v>1257</v>
      </c>
      <c r="C913" s="222" t="s">
        <v>1042</v>
      </c>
      <c r="D913" s="222" t="s">
        <v>1196</v>
      </c>
      <c r="E913" s="222" t="s">
        <v>160</v>
      </c>
      <c r="F913" s="222">
        <v>30201</v>
      </c>
      <c r="G913" s="222" t="s">
        <v>311</v>
      </c>
      <c r="H913" s="222" t="s">
        <v>343</v>
      </c>
      <c r="I913" s="222" t="s">
        <v>470</v>
      </c>
      <c r="M913" s="222" t="s">
        <v>324</v>
      </c>
    </row>
    <row r="914" spans="1:13" ht="17.25" customHeight="1">
      <c r="A914" s="222">
        <v>422701</v>
      </c>
      <c r="B914" s="222" t="s">
        <v>3249</v>
      </c>
      <c r="C914" s="222" t="s">
        <v>85</v>
      </c>
      <c r="D914" s="222" t="s">
        <v>1075</v>
      </c>
      <c r="E914" s="222" t="s">
        <v>160</v>
      </c>
      <c r="F914" s="222">
        <v>36341</v>
      </c>
      <c r="G914" s="222" t="s">
        <v>311</v>
      </c>
      <c r="H914" s="222" t="s">
        <v>343</v>
      </c>
      <c r="I914" s="222" t="s">
        <v>361</v>
      </c>
      <c r="M914" s="222" t="s">
        <v>337</v>
      </c>
    </row>
    <row r="915" spans="1:13" ht="17.25" customHeight="1">
      <c r="A915" s="222">
        <v>422703</v>
      </c>
      <c r="B915" s="222" t="s">
        <v>1638</v>
      </c>
      <c r="C915" s="222" t="s">
        <v>71</v>
      </c>
      <c r="D915" s="222" t="s">
        <v>918</v>
      </c>
      <c r="E915" s="222" t="s">
        <v>160</v>
      </c>
      <c r="F915" s="222">
        <v>35980</v>
      </c>
      <c r="G915" s="222" t="s">
        <v>3608</v>
      </c>
      <c r="H915" s="222" t="s">
        <v>343</v>
      </c>
      <c r="I915" s="222" t="s">
        <v>470</v>
      </c>
      <c r="M915" s="222" t="s">
        <v>337</v>
      </c>
    </row>
    <row r="916" spans="1:13" ht="17.25" customHeight="1">
      <c r="A916" s="222">
        <v>422704</v>
      </c>
      <c r="B916" s="222" t="s">
        <v>1637</v>
      </c>
      <c r="C916" s="222" t="s">
        <v>85</v>
      </c>
      <c r="D916" s="222" t="s">
        <v>263</v>
      </c>
      <c r="E916" s="222" t="s">
        <v>161</v>
      </c>
      <c r="F916" s="222">
        <v>35726</v>
      </c>
      <c r="G916" s="222" t="s">
        <v>3607</v>
      </c>
      <c r="H916" s="222" t="s">
        <v>344</v>
      </c>
      <c r="I916" s="222" t="s">
        <v>470</v>
      </c>
      <c r="M916" s="222" t="s">
        <v>297</v>
      </c>
    </row>
    <row r="917" spans="1:13" ht="17.25" customHeight="1">
      <c r="A917" s="222">
        <v>422705</v>
      </c>
      <c r="B917" s="222" t="s">
        <v>1898</v>
      </c>
      <c r="C917" s="222" t="s">
        <v>756</v>
      </c>
      <c r="D917" s="222" t="s">
        <v>1899</v>
      </c>
      <c r="E917" s="222" t="s">
        <v>160</v>
      </c>
      <c r="F917" s="222">
        <v>36539</v>
      </c>
      <c r="G917" s="222" t="s">
        <v>311</v>
      </c>
      <c r="H917" s="222" t="s">
        <v>343</v>
      </c>
      <c r="I917" s="222" t="s">
        <v>470</v>
      </c>
      <c r="M917" s="222" t="s">
        <v>311</v>
      </c>
    </row>
    <row r="918" spans="1:13" ht="17.25" customHeight="1">
      <c r="A918" s="222">
        <v>422715</v>
      </c>
      <c r="B918" s="222" t="s">
        <v>3018</v>
      </c>
      <c r="C918" s="222" t="s">
        <v>67</v>
      </c>
      <c r="D918" s="222" t="s">
        <v>666</v>
      </c>
      <c r="E918" s="222" t="s">
        <v>160</v>
      </c>
      <c r="F918" s="222">
        <v>34828</v>
      </c>
      <c r="G918" s="222" t="s">
        <v>333</v>
      </c>
      <c r="H918" s="222" t="s">
        <v>344</v>
      </c>
      <c r="I918" s="222" t="s">
        <v>470</v>
      </c>
      <c r="M918" s="222" t="s">
        <v>297</v>
      </c>
    </row>
    <row r="919" spans="1:13" ht="17.25" customHeight="1">
      <c r="A919" s="222">
        <v>422717</v>
      </c>
      <c r="B919" s="222" t="s">
        <v>2485</v>
      </c>
      <c r="C919" s="222" t="s">
        <v>446</v>
      </c>
      <c r="D919" s="222" t="s">
        <v>757</v>
      </c>
      <c r="E919" s="222" t="s">
        <v>160</v>
      </c>
      <c r="F919" s="222">
        <v>36351</v>
      </c>
      <c r="G919" s="222" t="s">
        <v>311</v>
      </c>
      <c r="H919" s="222" t="s">
        <v>343</v>
      </c>
      <c r="I919" s="222" t="s">
        <v>470</v>
      </c>
      <c r="M919" s="222" t="s">
        <v>311</v>
      </c>
    </row>
    <row r="920" spans="1:13" ht="17.25" customHeight="1">
      <c r="A920" s="222">
        <v>422724</v>
      </c>
      <c r="B920" s="222" t="s">
        <v>1897</v>
      </c>
      <c r="C920" s="222" t="s">
        <v>96</v>
      </c>
      <c r="D920" s="222" t="s">
        <v>102</v>
      </c>
      <c r="E920" s="222" t="s">
        <v>161</v>
      </c>
      <c r="F920" s="222">
        <v>34806</v>
      </c>
      <c r="G920" s="222" t="s">
        <v>313</v>
      </c>
      <c r="H920" s="222" t="s">
        <v>343</v>
      </c>
      <c r="I920" s="222" t="s">
        <v>470</v>
      </c>
      <c r="M920" s="222" t="s">
        <v>320</v>
      </c>
    </row>
    <row r="921" spans="1:13" ht="17.25" customHeight="1">
      <c r="A921" s="222">
        <v>422725</v>
      </c>
      <c r="B921" s="222" t="s">
        <v>2226</v>
      </c>
      <c r="C921" s="222" t="s">
        <v>75</v>
      </c>
      <c r="D921" s="222" t="s">
        <v>269</v>
      </c>
      <c r="E921" s="222" t="s">
        <v>161</v>
      </c>
      <c r="F921" s="222">
        <v>32403</v>
      </c>
      <c r="G921" s="222" t="s">
        <v>320</v>
      </c>
      <c r="H921" s="222" t="s">
        <v>343</v>
      </c>
      <c r="I921" s="222" t="s">
        <v>470</v>
      </c>
      <c r="M921" s="222" t="s">
        <v>320</v>
      </c>
    </row>
    <row r="922" spans="1:13" ht="17.25" customHeight="1">
      <c r="A922" s="222">
        <v>422726</v>
      </c>
      <c r="B922" s="222" t="s">
        <v>3248</v>
      </c>
      <c r="C922" s="222" t="s">
        <v>114</v>
      </c>
      <c r="D922" s="222" t="s">
        <v>503</v>
      </c>
      <c r="E922" s="222" t="s">
        <v>161</v>
      </c>
      <c r="F922" s="222">
        <v>35937</v>
      </c>
      <c r="G922" s="222" t="s">
        <v>321</v>
      </c>
      <c r="H922" s="222" t="s">
        <v>344</v>
      </c>
      <c r="I922" s="222" t="s">
        <v>361</v>
      </c>
      <c r="M922" s="222" t="s">
        <v>297</v>
      </c>
    </row>
    <row r="923" spans="1:13" ht="17.25" customHeight="1">
      <c r="A923" s="222">
        <v>422728</v>
      </c>
      <c r="B923" s="222" t="s">
        <v>1255</v>
      </c>
      <c r="C923" s="222" t="s">
        <v>667</v>
      </c>
      <c r="D923" s="222" t="s">
        <v>1256</v>
      </c>
      <c r="E923" s="222" t="s">
        <v>161</v>
      </c>
      <c r="F923" s="222" t="s">
        <v>3639</v>
      </c>
      <c r="G923" s="222" t="s">
        <v>3640</v>
      </c>
      <c r="H923" s="222" t="s">
        <v>343</v>
      </c>
      <c r="I923" s="222" t="s">
        <v>470</v>
      </c>
      <c r="M923" s="222" t="s">
        <v>337</v>
      </c>
    </row>
    <row r="924" spans="1:13" ht="17.25" customHeight="1">
      <c r="A924" s="222">
        <v>422737</v>
      </c>
      <c r="B924" s="222" t="s">
        <v>1482</v>
      </c>
      <c r="C924" s="222" t="s">
        <v>105</v>
      </c>
      <c r="D924" s="222" t="s">
        <v>264</v>
      </c>
      <c r="E924" s="222" t="s">
        <v>161</v>
      </c>
      <c r="F924" s="222">
        <v>36226</v>
      </c>
      <c r="G924" s="222" t="s">
        <v>311</v>
      </c>
      <c r="H924" s="222" t="s">
        <v>343</v>
      </c>
      <c r="I924" s="222" t="s">
        <v>470</v>
      </c>
      <c r="M924" s="222" t="s">
        <v>311</v>
      </c>
    </row>
    <row r="925" spans="1:13" ht="17.25" customHeight="1">
      <c r="A925" s="222">
        <v>422739</v>
      </c>
      <c r="B925" s="222" t="s">
        <v>2395</v>
      </c>
      <c r="C925" s="222" t="s">
        <v>697</v>
      </c>
      <c r="D925" s="222" t="s">
        <v>2396</v>
      </c>
      <c r="E925" s="222" t="s">
        <v>161</v>
      </c>
      <c r="F925" s="222">
        <v>36186</v>
      </c>
      <c r="G925" s="222" t="s">
        <v>322</v>
      </c>
      <c r="H925" s="222" t="s">
        <v>343</v>
      </c>
      <c r="I925" s="222" t="s">
        <v>470</v>
      </c>
      <c r="M925" s="222" t="s">
        <v>311</v>
      </c>
    </row>
    <row r="926" spans="1:13" ht="17.25" customHeight="1">
      <c r="A926" s="222">
        <v>422741</v>
      </c>
      <c r="B926" s="222" t="s">
        <v>1538</v>
      </c>
      <c r="C926" s="222" t="s">
        <v>140</v>
      </c>
      <c r="D926" s="222" t="s">
        <v>932</v>
      </c>
      <c r="E926" s="222" t="s">
        <v>161</v>
      </c>
      <c r="F926" s="222">
        <v>36031</v>
      </c>
      <c r="G926" s="222" t="s">
        <v>311</v>
      </c>
      <c r="H926" s="222" t="s">
        <v>343</v>
      </c>
      <c r="I926" s="222" t="s">
        <v>470</v>
      </c>
      <c r="M926" s="222" t="s">
        <v>311</v>
      </c>
    </row>
    <row r="927" spans="1:13" ht="17.25" customHeight="1">
      <c r="A927" s="222">
        <v>422742</v>
      </c>
      <c r="B927" s="222" t="s">
        <v>1929</v>
      </c>
      <c r="C927" s="222" t="s">
        <v>85</v>
      </c>
      <c r="D927" s="222" t="s">
        <v>1930</v>
      </c>
      <c r="E927" s="222" t="s">
        <v>161</v>
      </c>
      <c r="F927" s="222">
        <v>35986</v>
      </c>
      <c r="G927" s="222" t="s">
        <v>311</v>
      </c>
      <c r="H927" s="222" t="s">
        <v>343</v>
      </c>
      <c r="I927" s="222" t="s">
        <v>470</v>
      </c>
      <c r="M927" s="222" t="s">
        <v>311</v>
      </c>
    </row>
    <row r="928" spans="1:13" ht="17.25" customHeight="1">
      <c r="A928" s="222">
        <v>422748</v>
      </c>
      <c r="B928" s="222" t="s">
        <v>1967</v>
      </c>
      <c r="C928" s="222" t="s">
        <v>504</v>
      </c>
      <c r="D928" s="222" t="s">
        <v>271</v>
      </c>
      <c r="E928" s="222" t="s">
        <v>161</v>
      </c>
      <c r="F928" s="222">
        <v>36358</v>
      </c>
      <c r="G928" s="222" t="s">
        <v>311</v>
      </c>
      <c r="H928" s="222" t="s">
        <v>343</v>
      </c>
      <c r="I928" s="222" t="s">
        <v>470</v>
      </c>
      <c r="M928" s="222" t="s">
        <v>320</v>
      </c>
    </row>
    <row r="929" spans="1:13" ht="17.25" customHeight="1">
      <c r="A929" s="222">
        <v>422749</v>
      </c>
      <c r="B929" s="222" t="s">
        <v>2601</v>
      </c>
      <c r="C929" s="222" t="s">
        <v>73</v>
      </c>
      <c r="D929" s="222" t="s">
        <v>2602</v>
      </c>
      <c r="E929" s="222" t="s">
        <v>161</v>
      </c>
      <c r="F929" s="222">
        <v>35096</v>
      </c>
      <c r="G929" s="222" t="s">
        <v>3482</v>
      </c>
      <c r="H929" s="222" t="s">
        <v>343</v>
      </c>
      <c r="I929" s="222" t="s">
        <v>470</v>
      </c>
      <c r="M929" s="222" t="s">
        <v>320</v>
      </c>
    </row>
    <row r="930" spans="1:13" ht="17.25" customHeight="1">
      <c r="A930" s="222">
        <v>422751</v>
      </c>
      <c r="B930" s="222" t="s">
        <v>1537</v>
      </c>
      <c r="C930" s="222" t="s">
        <v>106</v>
      </c>
      <c r="D930" s="222" t="s">
        <v>240</v>
      </c>
      <c r="E930" s="222" t="s">
        <v>161</v>
      </c>
      <c r="F930" s="222">
        <v>35796</v>
      </c>
      <c r="G930" s="222" t="s">
        <v>311</v>
      </c>
      <c r="H930" s="222" t="s">
        <v>343</v>
      </c>
      <c r="I930" s="222" t="s">
        <v>470</v>
      </c>
      <c r="M930" s="222" t="s">
        <v>311</v>
      </c>
    </row>
    <row r="931" spans="1:13" ht="17.25" customHeight="1">
      <c r="A931" s="222">
        <v>422752</v>
      </c>
      <c r="B931" s="222" t="s">
        <v>1816</v>
      </c>
      <c r="C931" s="222" t="s">
        <v>952</v>
      </c>
      <c r="D931" s="222" t="s">
        <v>254</v>
      </c>
      <c r="E931" s="222" t="s">
        <v>161</v>
      </c>
      <c r="F931" s="222">
        <v>36321</v>
      </c>
      <c r="G931" s="222" t="s">
        <v>311</v>
      </c>
      <c r="H931" s="222" t="s">
        <v>343</v>
      </c>
      <c r="I931" s="222" t="s">
        <v>470</v>
      </c>
      <c r="M931" s="222" t="s">
        <v>311</v>
      </c>
    </row>
    <row r="932" spans="1:13" ht="17.25" customHeight="1">
      <c r="A932" s="222">
        <v>422753</v>
      </c>
      <c r="B932" s="222" t="s">
        <v>3247</v>
      </c>
      <c r="C932" s="222" t="s">
        <v>506</v>
      </c>
      <c r="D932" s="222" t="s">
        <v>916</v>
      </c>
      <c r="E932" s="222" t="s">
        <v>161</v>
      </c>
      <c r="F932" s="222">
        <v>36165</v>
      </c>
      <c r="G932" s="222" t="s">
        <v>325</v>
      </c>
      <c r="H932" s="222" t="s">
        <v>343</v>
      </c>
      <c r="I932" s="222" t="s">
        <v>361</v>
      </c>
      <c r="M932" s="222" t="s">
        <v>325</v>
      </c>
    </row>
    <row r="933" spans="1:13" ht="17.25" customHeight="1">
      <c r="A933" s="222">
        <v>422756</v>
      </c>
      <c r="B933" s="222" t="s">
        <v>2405</v>
      </c>
      <c r="C933" s="222" t="s">
        <v>94</v>
      </c>
      <c r="D933" s="222" t="s">
        <v>228</v>
      </c>
      <c r="E933" s="222" t="s">
        <v>160</v>
      </c>
      <c r="F933" s="222">
        <v>36342</v>
      </c>
      <c r="G933" s="222" t="s">
        <v>315</v>
      </c>
      <c r="H933" s="222" t="s">
        <v>343</v>
      </c>
      <c r="I933" s="222" t="s">
        <v>470</v>
      </c>
      <c r="M933" s="222" t="s">
        <v>320</v>
      </c>
    </row>
    <row r="934" spans="1:13" ht="17.25" customHeight="1">
      <c r="A934" s="222">
        <v>422760</v>
      </c>
      <c r="B934" s="222" t="s">
        <v>2718</v>
      </c>
      <c r="C934" s="222" t="s">
        <v>1045</v>
      </c>
      <c r="D934" s="222" t="s">
        <v>2719</v>
      </c>
      <c r="E934" s="222" t="s">
        <v>160</v>
      </c>
      <c r="F934" s="222">
        <v>35462</v>
      </c>
      <c r="G934" s="222" t="s">
        <v>971</v>
      </c>
      <c r="H934" s="222" t="s">
        <v>343</v>
      </c>
      <c r="I934" s="222" t="s">
        <v>470</v>
      </c>
      <c r="M934" s="222" t="s">
        <v>320</v>
      </c>
    </row>
    <row r="935" spans="1:13" ht="17.25" customHeight="1">
      <c r="A935" s="222">
        <v>422761</v>
      </c>
      <c r="B935" s="222" t="s">
        <v>1610</v>
      </c>
      <c r="C935" s="222" t="s">
        <v>75</v>
      </c>
      <c r="D935" s="222" t="s">
        <v>739</v>
      </c>
      <c r="E935" s="222" t="s">
        <v>160</v>
      </c>
      <c r="F935" s="222">
        <v>36225</v>
      </c>
      <c r="G935" s="222" t="s">
        <v>311</v>
      </c>
      <c r="H935" s="222" t="s">
        <v>343</v>
      </c>
      <c r="I935" s="222" t="s">
        <v>470</v>
      </c>
      <c r="M935" s="222" t="s">
        <v>325</v>
      </c>
    </row>
    <row r="936" spans="1:13" ht="17.25" customHeight="1">
      <c r="A936" s="222">
        <v>422763</v>
      </c>
      <c r="B936" s="222" t="s">
        <v>2029</v>
      </c>
      <c r="C936" s="222" t="s">
        <v>115</v>
      </c>
      <c r="D936" s="222" t="s">
        <v>2030</v>
      </c>
      <c r="E936" s="222" t="s">
        <v>160</v>
      </c>
      <c r="F936" s="222">
        <v>35490</v>
      </c>
      <c r="G936" s="222" t="s">
        <v>311</v>
      </c>
      <c r="H936" s="222" t="s">
        <v>343</v>
      </c>
      <c r="I936" s="222" t="s">
        <v>470</v>
      </c>
      <c r="M936" s="222" t="s">
        <v>311</v>
      </c>
    </row>
    <row r="937" spans="1:13" ht="17.25" customHeight="1">
      <c r="A937" s="222">
        <v>422770</v>
      </c>
      <c r="B937" s="222" t="s">
        <v>2367</v>
      </c>
      <c r="C937" s="222" t="s">
        <v>677</v>
      </c>
      <c r="D937" s="222" t="s">
        <v>144</v>
      </c>
      <c r="E937" s="222" t="s">
        <v>161</v>
      </c>
      <c r="F937" s="222">
        <v>36321</v>
      </c>
      <c r="G937" s="222" t="s">
        <v>311</v>
      </c>
      <c r="H937" s="222" t="s">
        <v>343</v>
      </c>
      <c r="I937" s="222" t="s">
        <v>470</v>
      </c>
      <c r="M937" s="222" t="s">
        <v>311</v>
      </c>
    </row>
    <row r="938" spans="1:13" ht="17.25" customHeight="1">
      <c r="A938" s="222">
        <v>422772</v>
      </c>
      <c r="B938" s="222" t="s">
        <v>3207</v>
      </c>
      <c r="C938" s="222" t="s">
        <v>123</v>
      </c>
      <c r="D938" s="222" t="s">
        <v>724</v>
      </c>
      <c r="E938" s="222" t="s">
        <v>161</v>
      </c>
      <c r="F938" s="222" t="s">
        <v>3746</v>
      </c>
      <c r="G938" s="222" t="s">
        <v>311</v>
      </c>
      <c r="H938" s="222" t="s">
        <v>343</v>
      </c>
      <c r="I938" s="222" t="s">
        <v>361</v>
      </c>
      <c r="M938" s="222" t="s">
        <v>311</v>
      </c>
    </row>
    <row r="939" spans="1:13" ht="17.25" customHeight="1">
      <c r="A939" s="222">
        <v>422773</v>
      </c>
      <c r="B939" s="222" t="s">
        <v>1481</v>
      </c>
      <c r="C939" s="222" t="s">
        <v>845</v>
      </c>
      <c r="D939" s="222" t="s">
        <v>215</v>
      </c>
      <c r="E939" s="222" t="s">
        <v>160</v>
      </c>
      <c r="F939" s="222">
        <v>35431</v>
      </c>
      <c r="G939" s="222" t="s">
        <v>311</v>
      </c>
      <c r="H939" s="222" t="s">
        <v>343</v>
      </c>
      <c r="I939" s="222" t="s">
        <v>470</v>
      </c>
      <c r="M939" s="222" t="s">
        <v>311</v>
      </c>
    </row>
    <row r="940" spans="1:13" ht="17.25" customHeight="1">
      <c r="A940" s="222">
        <v>422776</v>
      </c>
      <c r="B940" s="222" t="s">
        <v>1966</v>
      </c>
      <c r="C940" s="222" t="s">
        <v>446</v>
      </c>
      <c r="D940" s="222" t="s">
        <v>252</v>
      </c>
      <c r="E940" s="222" t="s">
        <v>161</v>
      </c>
      <c r="F940" s="222">
        <v>35746</v>
      </c>
      <c r="G940" s="222" t="s">
        <v>311</v>
      </c>
      <c r="H940" s="222" t="s">
        <v>343</v>
      </c>
      <c r="I940" s="222" t="s">
        <v>470</v>
      </c>
      <c r="M940" s="222" t="s">
        <v>320</v>
      </c>
    </row>
    <row r="941" spans="1:13" ht="17.25" customHeight="1">
      <c r="A941" s="222">
        <v>422782</v>
      </c>
      <c r="B941" s="222" t="s">
        <v>3174</v>
      </c>
      <c r="C941" s="222" t="s">
        <v>845</v>
      </c>
      <c r="D941" s="222" t="s">
        <v>215</v>
      </c>
      <c r="E941" s="222" t="s">
        <v>160</v>
      </c>
      <c r="F941" s="222">
        <v>36161</v>
      </c>
      <c r="G941" s="222" t="s">
        <v>311</v>
      </c>
      <c r="H941" s="222" t="s">
        <v>343</v>
      </c>
      <c r="I941" s="222" t="s">
        <v>361</v>
      </c>
      <c r="M941" s="222" t="s">
        <v>311</v>
      </c>
    </row>
    <row r="942" spans="1:13" ht="17.25" customHeight="1">
      <c r="A942" s="222">
        <v>422784</v>
      </c>
      <c r="B942" s="222" t="s">
        <v>1409</v>
      </c>
      <c r="C942" s="222" t="s">
        <v>99</v>
      </c>
      <c r="D942" s="222" t="s">
        <v>808</v>
      </c>
      <c r="E942" s="222" t="s">
        <v>161</v>
      </c>
      <c r="F942" s="222">
        <v>36473</v>
      </c>
      <c r="G942" s="222" t="s">
        <v>311</v>
      </c>
      <c r="H942" s="222" t="s">
        <v>343</v>
      </c>
      <c r="I942" s="222" t="s">
        <v>470</v>
      </c>
      <c r="M942" s="222" t="s">
        <v>311</v>
      </c>
    </row>
    <row r="943" spans="1:13" ht="17.25" customHeight="1">
      <c r="A943" s="222">
        <v>422788</v>
      </c>
      <c r="B943" s="222" t="s">
        <v>2600</v>
      </c>
      <c r="C943" s="222" t="s">
        <v>89</v>
      </c>
      <c r="D943" s="222" t="s">
        <v>287</v>
      </c>
      <c r="E943" s="222" t="s">
        <v>161</v>
      </c>
      <c r="F943" s="222">
        <v>35066</v>
      </c>
      <c r="G943" s="222" t="s">
        <v>311</v>
      </c>
      <c r="H943" s="222" t="s">
        <v>343</v>
      </c>
      <c r="I943" s="222" t="s">
        <v>470</v>
      </c>
      <c r="M943" s="222" t="s">
        <v>311</v>
      </c>
    </row>
    <row r="944" spans="1:13" ht="17.25" customHeight="1">
      <c r="A944" s="222">
        <v>422795</v>
      </c>
      <c r="B944" s="222" t="s">
        <v>3388</v>
      </c>
      <c r="C944" s="222" t="s">
        <v>75</v>
      </c>
      <c r="D944" s="222" t="s">
        <v>772</v>
      </c>
      <c r="E944" s="222" t="s">
        <v>161</v>
      </c>
      <c r="F944" s="222">
        <v>34604</v>
      </c>
      <c r="G944" s="222" t="s">
        <v>311</v>
      </c>
      <c r="H944" s="222" t="s">
        <v>343</v>
      </c>
      <c r="I944" s="222" t="s">
        <v>361</v>
      </c>
      <c r="M944" s="222" t="s">
        <v>316</v>
      </c>
    </row>
    <row r="945" spans="1:13" ht="17.25" customHeight="1">
      <c r="A945" s="222">
        <v>422798</v>
      </c>
      <c r="B945" s="222" t="s">
        <v>2302</v>
      </c>
      <c r="C945" s="222" t="s">
        <v>506</v>
      </c>
      <c r="D945" s="222" t="s">
        <v>533</v>
      </c>
      <c r="E945" s="222" t="s">
        <v>161</v>
      </c>
      <c r="F945" s="222">
        <v>36542</v>
      </c>
      <c r="G945" s="222" t="s">
        <v>311</v>
      </c>
      <c r="H945" s="222" t="s">
        <v>343</v>
      </c>
      <c r="I945" s="222" t="s">
        <v>470</v>
      </c>
      <c r="M945" s="222" t="s">
        <v>311</v>
      </c>
    </row>
    <row r="946" spans="1:13" ht="17.25" customHeight="1">
      <c r="A946" s="222">
        <v>422801</v>
      </c>
      <c r="B946" s="222" t="s">
        <v>1896</v>
      </c>
      <c r="C946" s="222" t="s">
        <v>116</v>
      </c>
      <c r="D946" s="222" t="s">
        <v>142</v>
      </c>
      <c r="E946" s="222" t="s">
        <v>161</v>
      </c>
      <c r="F946" s="222">
        <v>35065</v>
      </c>
      <c r="G946" s="222" t="s">
        <v>311</v>
      </c>
      <c r="H946" s="222" t="s">
        <v>343</v>
      </c>
      <c r="I946" s="222" t="s">
        <v>470</v>
      </c>
      <c r="M946" s="222" t="s">
        <v>311</v>
      </c>
    </row>
    <row r="947" spans="1:13" ht="17.25" customHeight="1">
      <c r="A947" s="222">
        <v>422803</v>
      </c>
      <c r="B947" s="222" t="s">
        <v>3444</v>
      </c>
      <c r="C947" s="222" t="s">
        <v>236</v>
      </c>
      <c r="D947" s="222" t="s">
        <v>245</v>
      </c>
      <c r="E947" s="222" t="s">
        <v>161</v>
      </c>
      <c r="F947" s="222">
        <v>34729</v>
      </c>
      <c r="G947" s="222" t="s">
        <v>311</v>
      </c>
      <c r="H947" s="222" t="s">
        <v>343</v>
      </c>
      <c r="I947" s="222" t="s">
        <v>361</v>
      </c>
      <c r="M947" s="222" t="s">
        <v>311</v>
      </c>
    </row>
    <row r="948" spans="1:13" ht="17.25" customHeight="1">
      <c r="A948" s="222">
        <v>422805</v>
      </c>
      <c r="B948" s="222" t="s">
        <v>1254</v>
      </c>
      <c r="C948" s="222" t="s">
        <v>1163</v>
      </c>
      <c r="D948" s="222" t="s">
        <v>533</v>
      </c>
      <c r="E948" s="222" t="s">
        <v>161</v>
      </c>
      <c r="F948" s="222">
        <v>36189</v>
      </c>
      <c r="G948" s="222" t="s">
        <v>311</v>
      </c>
      <c r="H948" s="222" t="s">
        <v>343</v>
      </c>
      <c r="I948" s="222" t="s">
        <v>470</v>
      </c>
      <c r="M948" s="222" t="s">
        <v>311</v>
      </c>
    </row>
    <row r="949" spans="1:13" ht="17.25" customHeight="1">
      <c r="A949" s="222">
        <v>422806</v>
      </c>
      <c r="B949" s="222" t="s">
        <v>1480</v>
      </c>
      <c r="C949" s="222" t="s">
        <v>630</v>
      </c>
      <c r="D949" s="222" t="s">
        <v>692</v>
      </c>
      <c r="E949" s="222" t="s">
        <v>161</v>
      </c>
      <c r="F949" s="222">
        <v>36161</v>
      </c>
      <c r="G949" s="222" t="s">
        <v>3551</v>
      </c>
      <c r="H949" s="222" t="s">
        <v>343</v>
      </c>
      <c r="I949" s="222" t="s">
        <v>470</v>
      </c>
      <c r="M949" s="222" t="s">
        <v>320</v>
      </c>
    </row>
    <row r="950" spans="1:13" ht="17.25" customHeight="1">
      <c r="A950" s="222">
        <v>422808</v>
      </c>
      <c r="B950" s="222" t="s">
        <v>1745</v>
      </c>
      <c r="C950" s="222" t="s">
        <v>76</v>
      </c>
      <c r="D950" s="222" t="s">
        <v>102</v>
      </c>
      <c r="E950" s="222" t="s">
        <v>161</v>
      </c>
      <c r="F950" s="222">
        <v>36530</v>
      </c>
      <c r="G950" s="222" t="s">
        <v>311</v>
      </c>
      <c r="H950" s="222" t="s">
        <v>343</v>
      </c>
      <c r="I950" s="222" t="s">
        <v>470</v>
      </c>
      <c r="M950" s="222" t="s">
        <v>311</v>
      </c>
    </row>
    <row r="951" spans="1:13" ht="17.25" customHeight="1">
      <c r="A951" s="222">
        <v>422809</v>
      </c>
      <c r="B951" s="222" t="s">
        <v>1991</v>
      </c>
      <c r="C951" s="222" t="s">
        <v>80</v>
      </c>
      <c r="D951" s="222" t="s">
        <v>221</v>
      </c>
      <c r="E951" s="222" t="s">
        <v>161</v>
      </c>
      <c r="F951" s="222">
        <v>36188</v>
      </c>
      <c r="G951" s="222" t="s">
        <v>311</v>
      </c>
      <c r="H951" s="222" t="s">
        <v>343</v>
      </c>
      <c r="I951" s="222" t="s">
        <v>470</v>
      </c>
      <c r="M951" s="222" t="s">
        <v>311</v>
      </c>
    </row>
    <row r="952" spans="1:13" ht="17.25" customHeight="1">
      <c r="A952" s="222">
        <v>422811</v>
      </c>
      <c r="B952" s="222" t="s">
        <v>1609</v>
      </c>
      <c r="C952" s="222" t="s">
        <v>805</v>
      </c>
      <c r="D952" s="222" t="s">
        <v>241</v>
      </c>
      <c r="E952" s="222" t="s">
        <v>161</v>
      </c>
      <c r="F952" s="222">
        <v>34125</v>
      </c>
      <c r="G952" s="222" t="s">
        <v>311</v>
      </c>
      <c r="H952" s="222" t="s">
        <v>343</v>
      </c>
      <c r="I952" s="222" t="s">
        <v>470</v>
      </c>
      <c r="M952" s="222" t="s">
        <v>311</v>
      </c>
    </row>
    <row r="953" spans="1:13" ht="17.25" customHeight="1">
      <c r="A953" s="222">
        <v>422812</v>
      </c>
      <c r="B953" s="222" t="s">
        <v>1253</v>
      </c>
      <c r="C953" s="222" t="s">
        <v>753</v>
      </c>
      <c r="D953" s="222" t="s">
        <v>238</v>
      </c>
      <c r="E953" s="222" t="s">
        <v>161</v>
      </c>
      <c r="F953" s="222">
        <v>36194</v>
      </c>
      <c r="G953" s="222" t="s">
        <v>311</v>
      </c>
      <c r="H953" s="222" t="s">
        <v>343</v>
      </c>
      <c r="I953" s="222" t="s">
        <v>470</v>
      </c>
      <c r="M953" s="222" t="s">
        <v>311</v>
      </c>
    </row>
    <row r="954" spans="1:13" ht="17.25" customHeight="1">
      <c r="A954" s="222">
        <v>422814</v>
      </c>
      <c r="B954" s="222" t="s">
        <v>3139</v>
      </c>
      <c r="C954" s="222" t="s">
        <v>722</v>
      </c>
      <c r="D954" s="222" t="s">
        <v>729</v>
      </c>
      <c r="E954" s="222" t="s">
        <v>161</v>
      </c>
      <c r="F954" s="222">
        <v>35077</v>
      </c>
      <c r="G954" s="222" t="s">
        <v>311</v>
      </c>
      <c r="H954" s="222" t="s">
        <v>343</v>
      </c>
      <c r="I954" s="222" t="s">
        <v>361</v>
      </c>
      <c r="M954" s="222" t="s">
        <v>311</v>
      </c>
    </row>
    <row r="955" spans="1:13" ht="17.25" customHeight="1">
      <c r="A955" s="222">
        <v>422822</v>
      </c>
      <c r="B955" s="222" t="s">
        <v>1453</v>
      </c>
      <c r="C955" s="222" t="s">
        <v>71</v>
      </c>
      <c r="D955" s="222" t="s">
        <v>248</v>
      </c>
      <c r="E955" s="222" t="s">
        <v>161</v>
      </c>
      <c r="F955" s="222">
        <v>35831</v>
      </c>
      <c r="G955" s="222" t="s">
        <v>311</v>
      </c>
      <c r="H955" s="222" t="s">
        <v>343</v>
      </c>
      <c r="I955" s="222" t="s">
        <v>470</v>
      </c>
      <c r="M955" s="222" t="s">
        <v>311</v>
      </c>
    </row>
    <row r="956" spans="1:13" ht="17.25" customHeight="1">
      <c r="A956" s="222">
        <v>422824</v>
      </c>
      <c r="B956" s="222" t="s">
        <v>1895</v>
      </c>
      <c r="C956" s="222" t="s">
        <v>115</v>
      </c>
      <c r="D956" s="222" t="s">
        <v>503</v>
      </c>
      <c r="E956" s="222" t="s">
        <v>161</v>
      </c>
      <c r="F956" s="222">
        <v>36526</v>
      </c>
      <c r="G956" s="222" t="s">
        <v>311</v>
      </c>
      <c r="H956" s="222" t="s">
        <v>343</v>
      </c>
      <c r="I956" s="222" t="s">
        <v>470</v>
      </c>
      <c r="M956" s="222" t="s">
        <v>311</v>
      </c>
    </row>
    <row r="957" spans="1:13" ht="17.25" customHeight="1">
      <c r="A957" s="222">
        <v>422825</v>
      </c>
      <c r="B957" s="222" t="s">
        <v>1778</v>
      </c>
      <c r="C957" s="222" t="s">
        <v>660</v>
      </c>
      <c r="D957" s="222" t="s">
        <v>849</v>
      </c>
      <c r="E957" s="222" t="s">
        <v>161</v>
      </c>
      <c r="F957" s="222">
        <v>36526</v>
      </c>
      <c r="G957" s="222" t="s">
        <v>311</v>
      </c>
      <c r="H957" s="222" t="s">
        <v>343</v>
      </c>
      <c r="I957" s="222" t="s">
        <v>470</v>
      </c>
      <c r="M957" s="222" t="s">
        <v>311</v>
      </c>
    </row>
    <row r="958" spans="1:13" ht="17.25" customHeight="1">
      <c r="A958" s="222">
        <v>422826</v>
      </c>
      <c r="B958" s="222" t="s">
        <v>2224</v>
      </c>
      <c r="C958" s="222" t="s">
        <v>95</v>
      </c>
      <c r="D958" s="222" t="s">
        <v>2225</v>
      </c>
      <c r="E958" s="222" t="s">
        <v>161</v>
      </c>
      <c r="F958" s="222">
        <v>36300</v>
      </c>
      <c r="G958" s="222" t="s">
        <v>311</v>
      </c>
      <c r="H958" s="222" t="s">
        <v>343</v>
      </c>
      <c r="I958" s="222" t="s">
        <v>470</v>
      </c>
      <c r="M958" s="222" t="s">
        <v>320</v>
      </c>
    </row>
    <row r="959" spans="1:13" ht="17.25" customHeight="1">
      <c r="A959" s="222">
        <v>422832</v>
      </c>
      <c r="B959" s="222" t="s">
        <v>1965</v>
      </c>
      <c r="C959" s="222" t="s">
        <v>716</v>
      </c>
      <c r="D959" s="222" t="s">
        <v>591</v>
      </c>
      <c r="E959" s="222" t="s">
        <v>161</v>
      </c>
      <c r="F959" s="222">
        <v>36376</v>
      </c>
      <c r="G959" s="222" t="s">
        <v>311</v>
      </c>
      <c r="H959" s="222" t="s">
        <v>343</v>
      </c>
      <c r="I959" s="222" t="s">
        <v>470</v>
      </c>
      <c r="M959" s="222" t="s">
        <v>337</v>
      </c>
    </row>
    <row r="960" spans="1:13" ht="17.25" customHeight="1">
      <c r="A960" s="222">
        <v>422833</v>
      </c>
      <c r="B960" s="222" t="s">
        <v>1252</v>
      </c>
      <c r="C960" s="222" t="s">
        <v>75</v>
      </c>
      <c r="D960" s="222" t="s">
        <v>247</v>
      </c>
      <c r="E960" s="222" t="s">
        <v>161</v>
      </c>
      <c r="F960" s="222">
        <v>35719</v>
      </c>
      <c r="G960" s="222" t="s">
        <v>3638</v>
      </c>
      <c r="H960" s="222" t="s">
        <v>343</v>
      </c>
      <c r="I960" s="222" t="s">
        <v>470</v>
      </c>
      <c r="M960" s="222" t="s">
        <v>342</v>
      </c>
    </row>
    <row r="961" spans="1:16" ht="17.25" customHeight="1">
      <c r="A961" s="222">
        <v>422834</v>
      </c>
      <c r="B961" s="222" t="s">
        <v>2634</v>
      </c>
      <c r="C961" s="222" t="s">
        <v>75</v>
      </c>
      <c r="D961" s="222" t="s">
        <v>241</v>
      </c>
      <c r="E961" s="222" t="s">
        <v>161</v>
      </c>
      <c r="F961" s="222">
        <v>34043</v>
      </c>
      <c r="G961" s="222" t="s">
        <v>311</v>
      </c>
      <c r="H961" s="222" t="s">
        <v>344</v>
      </c>
      <c r="I961" s="222" t="s">
        <v>470</v>
      </c>
      <c r="M961" s="222" t="s">
        <v>297</v>
      </c>
      <c r="N961" s="222">
        <v>393</v>
      </c>
      <c r="O961" s="222">
        <v>43842.504247685189</v>
      </c>
      <c r="P961" s="222">
        <v>10000</v>
      </c>
    </row>
    <row r="962" spans="1:16" ht="17.25" customHeight="1">
      <c r="A962" s="222">
        <v>422840</v>
      </c>
      <c r="B962" s="222" t="s">
        <v>2484</v>
      </c>
      <c r="C962" s="222" t="s">
        <v>73</v>
      </c>
      <c r="D962" s="222" t="s">
        <v>242</v>
      </c>
      <c r="E962" s="222" t="s">
        <v>160</v>
      </c>
      <c r="F962" s="222">
        <v>35431</v>
      </c>
      <c r="G962" s="222" t="s">
        <v>824</v>
      </c>
      <c r="H962" s="222" t="s">
        <v>343</v>
      </c>
      <c r="I962" s="222" t="s">
        <v>470</v>
      </c>
      <c r="M962" s="222" t="s">
        <v>314</v>
      </c>
    </row>
    <row r="963" spans="1:16" ht="17.25" customHeight="1">
      <c r="A963" s="222">
        <v>422842</v>
      </c>
      <c r="B963" s="222" t="s">
        <v>1964</v>
      </c>
      <c r="C963" s="222" t="s">
        <v>127</v>
      </c>
      <c r="D963" s="222" t="s">
        <v>533</v>
      </c>
      <c r="E963" s="222" t="s">
        <v>160</v>
      </c>
      <c r="F963" s="222">
        <v>36162</v>
      </c>
      <c r="G963" s="222" t="s">
        <v>311</v>
      </c>
      <c r="H963" s="222" t="s">
        <v>343</v>
      </c>
      <c r="I963" s="222" t="s">
        <v>470</v>
      </c>
      <c r="M963" s="222" t="s">
        <v>341</v>
      </c>
    </row>
    <row r="964" spans="1:16" ht="17.25" customHeight="1">
      <c r="A964" s="222">
        <v>422847</v>
      </c>
      <c r="B964" s="222" t="s">
        <v>1713</v>
      </c>
      <c r="C964" s="222" t="s">
        <v>852</v>
      </c>
      <c r="D964" s="222" t="s">
        <v>1102</v>
      </c>
      <c r="E964" s="222" t="s">
        <v>160</v>
      </c>
      <c r="F964" s="222">
        <v>35989</v>
      </c>
      <c r="G964" s="222" t="s">
        <v>3472</v>
      </c>
      <c r="H964" s="222" t="s">
        <v>343</v>
      </c>
      <c r="I964" s="222" t="s">
        <v>470</v>
      </c>
      <c r="M964" s="222" t="s">
        <v>320</v>
      </c>
    </row>
    <row r="965" spans="1:16" ht="17.25" customHeight="1">
      <c r="A965" s="222">
        <v>422848</v>
      </c>
      <c r="B965" s="222" t="s">
        <v>3301</v>
      </c>
      <c r="C965" s="222" t="s">
        <v>640</v>
      </c>
      <c r="D965" s="222" t="s">
        <v>257</v>
      </c>
      <c r="E965" s="222" t="s">
        <v>160</v>
      </c>
      <c r="F965" s="222">
        <v>36526</v>
      </c>
      <c r="G965" s="222" t="s">
        <v>3754</v>
      </c>
      <c r="H965" s="222" t="s">
        <v>343</v>
      </c>
      <c r="I965" s="222" t="s">
        <v>361</v>
      </c>
      <c r="M965" s="222" t="s">
        <v>320</v>
      </c>
    </row>
    <row r="966" spans="1:16" ht="17.25" customHeight="1">
      <c r="A966" s="222">
        <v>422855</v>
      </c>
      <c r="B966" s="222" t="s">
        <v>3318</v>
      </c>
      <c r="C966" s="222" t="s">
        <v>778</v>
      </c>
      <c r="D966" s="222" t="s">
        <v>910</v>
      </c>
      <c r="E966" s="222" t="s">
        <v>160</v>
      </c>
      <c r="F966" s="222">
        <v>36471</v>
      </c>
      <c r="G966" s="222" t="s">
        <v>328</v>
      </c>
      <c r="H966" s="222" t="s">
        <v>343</v>
      </c>
      <c r="I966" s="222" t="s">
        <v>361</v>
      </c>
      <c r="M966" s="222" t="s">
        <v>320</v>
      </c>
    </row>
    <row r="967" spans="1:16" ht="17.25" customHeight="1">
      <c r="A967" s="222">
        <v>422856</v>
      </c>
      <c r="B967" s="222" t="s">
        <v>1251</v>
      </c>
      <c r="C967" s="222" t="s">
        <v>561</v>
      </c>
      <c r="D967" s="222" t="s">
        <v>868</v>
      </c>
      <c r="E967" s="222" t="s">
        <v>160</v>
      </c>
      <c r="F967" s="222">
        <v>36161</v>
      </c>
      <c r="G967" s="222" t="s">
        <v>311</v>
      </c>
      <c r="H967" s="222" t="s">
        <v>343</v>
      </c>
      <c r="I967" s="222" t="s">
        <v>470</v>
      </c>
      <c r="M967" s="222" t="s">
        <v>311</v>
      </c>
    </row>
    <row r="968" spans="1:16" ht="17.25" customHeight="1">
      <c r="A968" s="222">
        <v>422857</v>
      </c>
      <c r="B968" s="222" t="s">
        <v>1962</v>
      </c>
      <c r="C968" s="222" t="s">
        <v>82</v>
      </c>
      <c r="D968" s="222" t="s">
        <v>1963</v>
      </c>
      <c r="E968" s="222" t="s">
        <v>161</v>
      </c>
      <c r="F968" s="222">
        <v>36526</v>
      </c>
      <c r="G968" s="222" t="s">
        <v>3604</v>
      </c>
      <c r="H968" s="222" t="s">
        <v>343</v>
      </c>
      <c r="I968" s="222" t="s">
        <v>470</v>
      </c>
      <c r="M968" s="222" t="s">
        <v>320</v>
      </c>
    </row>
    <row r="969" spans="1:16" ht="17.25" customHeight="1">
      <c r="A969" s="222">
        <v>422858</v>
      </c>
      <c r="B969" s="222" t="s">
        <v>3233</v>
      </c>
      <c r="C969" s="222" t="s">
        <v>821</v>
      </c>
      <c r="D969" s="222" t="s">
        <v>941</v>
      </c>
      <c r="E969" s="222" t="s">
        <v>161</v>
      </c>
      <c r="F969" s="222">
        <v>36206</v>
      </c>
      <c r="G969" s="222" t="s">
        <v>3585</v>
      </c>
      <c r="H969" s="222" t="s">
        <v>343</v>
      </c>
      <c r="I969" s="222" t="s">
        <v>361</v>
      </c>
      <c r="M969" s="222" t="s">
        <v>320</v>
      </c>
    </row>
    <row r="970" spans="1:16" ht="17.25" customHeight="1">
      <c r="A970" s="222">
        <v>422859</v>
      </c>
      <c r="B970" s="222" t="s">
        <v>3292</v>
      </c>
      <c r="C970" s="222" t="s">
        <v>115</v>
      </c>
      <c r="D970" s="222" t="s">
        <v>3293</v>
      </c>
      <c r="E970" s="222" t="s">
        <v>161</v>
      </c>
      <c r="F970" s="222">
        <v>36170</v>
      </c>
      <c r="G970" s="222" t="s">
        <v>324</v>
      </c>
      <c r="H970" s="222" t="s">
        <v>343</v>
      </c>
      <c r="I970" s="222" t="s">
        <v>361</v>
      </c>
      <c r="M970" s="222" t="s">
        <v>324</v>
      </c>
    </row>
    <row r="971" spans="1:16" ht="17.25" customHeight="1">
      <c r="A971" s="222">
        <v>422864</v>
      </c>
      <c r="B971" s="222" t="s">
        <v>3016</v>
      </c>
      <c r="C971" s="222" t="s">
        <v>961</v>
      </c>
      <c r="D971" s="222" t="s">
        <v>546</v>
      </c>
      <c r="E971" s="222" t="s">
        <v>160</v>
      </c>
      <c r="F971" s="222">
        <v>34911</v>
      </c>
      <c r="G971" s="222" t="s">
        <v>311</v>
      </c>
      <c r="H971" s="222" t="s">
        <v>343</v>
      </c>
      <c r="I971" s="222" t="s">
        <v>470</v>
      </c>
      <c r="M971" s="222" t="s">
        <v>311</v>
      </c>
    </row>
    <row r="972" spans="1:16" ht="17.25" customHeight="1">
      <c r="A972" s="222">
        <v>422869</v>
      </c>
      <c r="B972" s="222" t="s">
        <v>3118</v>
      </c>
      <c r="C972" s="222" t="s">
        <v>810</v>
      </c>
      <c r="D972" s="222" t="s">
        <v>1512</v>
      </c>
      <c r="E972" s="222" t="s">
        <v>160</v>
      </c>
      <c r="F972" s="222">
        <v>35833</v>
      </c>
      <c r="G972" s="222" t="s">
        <v>312</v>
      </c>
      <c r="H972" s="222" t="s">
        <v>343</v>
      </c>
      <c r="I972" s="222" t="s">
        <v>361</v>
      </c>
      <c r="M972" s="222" t="s">
        <v>312</v>
      </c>
    </row>
    <row r="973" spans="1:16" ht="17.25" customHeight="1">
      <c r="A973" s="222">
        <v>422881</v>
      </c>
      <c r="B973" s="222" t="s">
        <v>1712</v>
      </c>
      <c r="C973" s="222" t="s">
        <v>85</v>
      </c>
      <c r="D973" s="222" t="s">
        <v>228</v>
      </c>
      <c r="E973" s="222" t="s">
        <v>161</v>
      </c>
      <c r="F973" s="222">
        <v>36457</v>
      </c>
      <c r="G973" s="222" t="s">
        <v>320</v>
      </c>
      <c r="H973" s="222" t="s">
        <v>343</v>
      </c>
      <c r="I973" s="222" t="s">
        <v>470</v>
      </c>
      <c r="M973" s="222" t="s">
        <v>327</v>
      </c>
    </row>
    <row r="974" spans="1:16" ht="17.25" customHeight="1">
      <c r="A974" s="222">
        <v>422885</v>
      </c>
      <c r="B974" s="222" t="s">
        <v>3281</v>
      </c>
      <c r="C974" s="222" t="s">
        <v>3282</v>
      </c>
      <c r="D974" s="222" t="s">
        <v>834</v>
      </c>
      <c r="E974" s="222" t="s">
        <v>160</v>
      </c>
      <c r="F974" s="222">
        <v>36540</v>
      </c>
      <c r="G974" s="222" t="s">
        <v>3469</v>
      </c>
      <c r="H974" s="222" t="s">
        <v>343</v>
      </c>
      <c r="I974" s="222" t="s">
        <v>361</v>
      </c>
      <c r="M974" s="222" t="s">
        <v>320</v>
      </c>
    </row>
    <row r="975" spans="1:16" ht="17.25" customHeight="1">
      <c r="A975" s="222">
        <v>422886</v>
      </c>
      <c r="B975" s="222" t="s">
        <v>1250</v>
      </c>
      <c r="C975" s="222" t="s">
        <v>999</v>
      </c>
      <c r="D975" s="222" t="s">
        <v>238</v>
      </c>
      <c r="E975" s="222" t="s">
        <v>160</v>
      </c>
      <c r="F975" s="222">
        <v>36387</v>
      </c>
      <c r="G975" s="222" t="s">
        <v>311</v>
      </c>
      <c r="H975" s="222" t="s">
        <v>343</v>
      </c>
      <c r="I975" s="222" t="s">
        <v>470</v>
      </c>
      <c r="M975" s="222" t="s">
        <v>311</v>
      </c>
    </row>
    <row r="976" spans="1:16" ht="17.25" customHeight="1">
      <c r="A976" s="222">
        <v>422887</v>
      </c>
      <c r="B976" s="222" t="s">
        <v>3427</v>
      </c>
      <c r="C976" s="222" t="s">
        <v>73</v>
      </c>
      <c r="D976" s="222" t="s">
        <v>218</v>
      </c>
      <c r="E976" s="222" t="s">
        <v>160</v>
      </c>
      <c r="F976" s="222">
        <v>36169</v>
      </c>
      <c r="G976" s="222" t="s">
        <v>3506</v>
      </c>
      <c r="H976" s="222" t="s">
        <v>343</v>
      </c>
      <c r="I976" s="222" t="s">
        <v>361</v>
      </c>
      <c r="M976" s="222" t="s">
        <v>320</v>
      </c>
    </row>
    <row r="977" spans="1:13" ht="17.25" customHeight="1">
      <c r="A977" s="222">
        <v>422888</v>
      </c>
      <c r="B977" s="222" t="s">
        <v>1249</v>
      </c>
      <c r="C977" s="222" t="s">
        <v>107</v>
      </c>
      <c r="D977" s="222" t="s">
        <v>218</v>
      </c>
      <c r="E977" s="222" t="s">
        <v>160</v>
      </c>
      <c r="F977" s="222">
        <v>36013</v>
      </c>
      <c r="G977" s="222" t="s">
        <v>311</v>
      </c>
      <c r="H977" s="222" t="s">
        <v>344</v>
      </c>
      <c r="I977" s="222" t="s">
        <v>470</v>
      </c>
      <c r="M977" s="222" t="s">
        <v>297</v>
      </c>
    </row>
    <row r="978" spans="1:13" ht="17.25" customHeight="1">
      <c r="A978" s="222">
        <v>422892</v>
      </c>
      <c r="B978" s="222" t="s">
        <v>3280</v>
      </c>
      <c r="C978" s="222" t="s">
        <v>648</v>
      </c>
      <c r="D978" s="222" t="s">
        <v>638</v>
      </c>
      <c r="E978" s="222" t="s">
        <v>161</v>
      </c>
      <c r="F978" s="222">
        <v>35796</v>
      </c>
      <c r="G978" s="222" t="s">
        <v>311</v>
      </c>
      <c r="H978" s="222" t="s">
        <v>343</v>
      </c>
      <c r="I978" s="222" t="s">
        <v>361</v>
      </c>
      <c r="M978" s="222" t="s">
        <v>311</v>
      </c>
    </row>
    <row r="979" spans="1:13" ht="17.25" customHeight="1">
      <c r="A979" s="222">
        <v>422896</v>
      </c>
      <c r="B979" s="222" t="s">
        <v>1777</v>
      </c>
      <c r="C979" s="222" t="s">
        <v>117</v>
      </c>
      <c r="D979" s="222" t="s">
        <v>213</v>
      </c>
      <c r="E979" s="222" t="s">
        <v>161</v>
      </c>
      <c r="F979" s="222">
        <v>36239</v>
      </c>
      <c r="G979" s="222" t="s">
        <v>315</v>
      </c>
      <c r="H979" s="222" t="s">
        <v>343</v>
      </c>
      <c r="I979" s="222" t="s">
        <v>470</v>
      </c>
      <c r="M979" s="222" t="s">
        <v>320</v>
      </c>
    </row>
    <row r="980" spans="1:13" ht="17.25" customHeight="1">
      <c r="A980" s="222">
        <v>422897</v>
      </c>
      <c r="B980" s="222" t="s">
        <v>1674</v>
      </c>
      <c r="C980" s="222" t="s">
        <v>1166</v>
      </c>
      <c r="D980" s="222" t="s">
        <v>1092</v>
      </c>
      <c r="E980" s="222" t="s">
        <v>161</v>
      </c>
      <c r="F980" s="222">
        <v>36348</v>
      </c>
      <c r="G980" s="222" t="s">
        <v>3469</v>
      </c>
      <c r="H980" s="222" t="s">
        <v>343</v>
      </c>
      <c r="I980" s="222" t="s">
        <v>470</v>
      </c>
      <c r="M980" s="222" t="s">
        <v>311</v>
      </c>
    </row>
    <row r="981" spans="1:13" ht="17.25" customHeight="1">
      <c r="A981" s="222">
        <v>422907</v>
      </c>
      <c r="B981" s="222" t="s">
        <v>1248</v>
      </c>
      <c r="C981" s="222" t="s">
        <v>998</v>
      </c>
      <c r="D981" s="222" t="s">
        <v>246</v>
      </c>
      <c r="E981" s="222" t="s">
        <v>160</v>
      </c>
      <c r="F981" s="222">
        <v>36382</v>
      </c>
      <c r="G981" s="222" t="s">
        <v>311</v>
      </c>
      <c r="H981" s="222" t="s">
        <v>343</v>
      </c>
      <c r="I981" s="222" t="s">
        <v>470</v>
      </c>
      <c r="M981" s="222" t="s">
        <v>324</v>
      </c>
    </row>
    <row r="982" spans="1:13" ht="17.25" customHeight="1">
      <c r="A982" s="222">
        <v>422913</v>
      </c>
      <c r="B982" s="222" t="s">
        <v>1776</v>
      </c>
      <c r="C982" s="222" t="s">
        <v>114</v>
      </c>
      <c r="D982" s="222" t="s">
        <v>250</v>
      </c>
      <c r="E982" s="222" t="s">
        <v>160</v>
      </c>
      <c r="F982" s="222">
        <v>34940</v>
      </c>
      <c r="G982" s="222" t="s">
        <v>322</v>
      </c>
      <c r="H982" s="222" t="s">
        <v>343</v>
      </c>
      <c r="I982" s="222" t="s">
        <v>470</v>
      </c>
      <c r="M982" s="222" t="s">
        <v>311</v>
      </c>
    </row>
    <row r="983" spans="1:13" ht="17.25" customHeight="1">
      <c r="A983" s="222">
        <v>422918</v>
      </c>
      <c r="B983" s="222" t="s">
        <v>1451</v>
      </c>
      <c r="C983" s="222" t="s">
        <v>1108</v>
      </c>
      <c r="D983" s="222" t="s">
        <v>1452</v>
      </c>
      <c r="E983" s="222" t="s">
        <v>160</v>
      </c>
      <c r="F983" s="222">
        <v>35728</v>
      </c>
      <c r="G983" s="222" t="s">
        <v>3483</v>
      </c>
      <c r="H983" s="222" t="s">
        <v>343</v>
      </c>
      <c r="I983" s="222" t="s">
        <v>470</v>
      </c>
      <c r="M983" s="222" t="s">
        <v>320</v>
      </c>
    </row>
    <row r="984" spans="1:13" ht="17.25" customHeight="1">
      <c r="A984" s="222">
        <v>422920</v>
      </c>
      <c r="B984" s="222" t="s">
        <v>2065</v>
      </c>
      <c r="C984" s="222" t="s">
        <v>750</v>
      </c>
      <c r="D984" s="222" t="s">
        <v>690</v>
      </c>
      <c r="E984" s="222" t="s">
        <v>161</v>
      </c>
      <c r="F984" s="222">
        <v>31329</v>
      </c>
      <c r="G984" s="222" t="s">
        <v>3597</v>
      </c>
      <c r="H984" s="222" t="s">
        <v>343</v>
      </c>
      <c r="I984" s="222" t="s">
        <v>470</v>
      </c>
      <c r="M984" s="222" t="s">
        <v>331</v>
      </c>
    </row>
    <row r="985" spans="1:13" ht="17.25" customHeight="1">
      <c r="A985" s="222">
        <v>422926</v>
      </c>
      <c r="B985" s="222" t="s">
        <v>1961</v>
      </c>
      <c r="C985" s="222" t="s">
        <v>73</v>
      </c>
      <c r="D985" s="222" t="s">
        <v>719</v>
      </c>
      <c r="E985" s="222" t="s">
        <v>161</v>
      </c>
      <c r="F985" s="222">
        <v>35065</v>
      </c>
      <c r="G985" s="222" t="s">
        <v>324</v>
      </c>
      <c r="H985" s="222" t="s">
        <v>343</v>
      </c>
      <c r="I985" s="222" t="s">
        <v>470</v>
      </c>
      <c r="M985" s="222" t="s">
        <v>324</v>
      </c>
    </row>
    <row r="986" spans="1:13" ht="17.25" customHeight="1">
      <c r="A986" s="222">
        <v>422927</v>
      </c>
      <c r="B986" s="222" t="s">
        <v>2301</v>
      </c>
      <c r="C986" s="222" t="s">
        <v>733</v>
      </c>
      <c r="D986" s="222" t="s">
        <v>248</v>
      </c>
      <c r="E986" s="222" t="s">
        <v>161</v>
      </c>
      <c r="F986" s="222">
        <v>36526</v>
      </c>
      <c r="G986" s="222" t="s">
        <v>333</v>
      </c>
      <c r="H986" s="222" t="s">
        <v>343</v>
      </c>
      <c r="I986" s="222" t="s">
        <v>470</v>
      </c>
      <c r="M986" s="222" t="s">
        <v>320</v>
      </c>
    </row>
    <row r="987" spans="1:13" ht="17.25" customHeight="1">
      <c r="A987" s="222">
        <v>422933</v>
      </c>
      <c r="B987" s="222" t="s">
        <v>1247</v>
      </c>
      <c r="C987" s="222" t="s">
        <v>896</v>
      </c>
      <c r="D987" s="222" t="s">
        <v>235</v>
      </c>
      <c r="E987" s="222" t="s">
        <v>160</v>
      </c>
      <c r="F987" s="222">
        <v>36547</v>
      </c>
      <c r="G987" s="222" t="s">
        <v>3469</v>
      </c>
      <c r="H987" s="222" t="s">
        <v>343</v>
      </c>
      <c r="I987" s="222" t="s">
        <v>470</v>
      </c>
      <c r="M987" s="222" t="s">
        <v>320</v>
      </c>
    </row>
    <row r="988" spans="1:13" ht="17.25" customHeight="1">
      <c r="A988" s="222">
        <v>422934</v>
      </c>
      <c r="B988" s="222" t="s">
        <v>1710</v>
      </c>
      <c r="C988" s="222" t="s">
        <v>857</v>
      </c>
      <c r="D988" s="222" t="s">
        <v>1711</v>
      </c>
      <c r="E988" s="222" t="s">
        <v>160</v>
      </c>
      <c r="F988" s="222">
        <v>36355</v>
      </c>
      <c r="G988" s="222" t="s">
        <v>3469</v>
      </c>
      <c r="H988" s="222" t="s">
        <v>343</v>
      </c>
      <c r="I988" s="222" t="s">
        <v>470</v>
      </c>
      <c r="M988" s="222" t="s">
        <v>320</v>
      </c>
    </row>
    <row r="989" spans="1:13" ht="17.25" customHeight="1">
      <c r="A989" s="222">
        <v>422938</v>
      </c>
      <c r="B989" s="222" t="s">
        <v>1246</v>
      </c>
      <c r="C989" s="222" t="s">
        <v>1089</v>
      </c>
      <c r="D989" s="222" t="s">
        <v>692</v>
      </c>
      <c r="E989" s="222" t="s">
        <v>161</v>
      </c>
      <c r="F989" s="222">
        <v>36039</v>
      </c>
      <c r="G989" s="222" t="s">
        <v>311</v>
      </c>
      <c r="H989" s="222" t="s">
        <v>343</v>
      </c>
      <c r="I989" s="222" t="s">
        <v>470</v>
      </c>
      <c r="M989" s="222" t="s">
        <v>311</v>
      </c>
    </row>
    <row r="990" spans="1:13" ht="17.25" customHeight="1">
      <c r="A990" s="222">
        <v>422947</v>
      </c>
      <c r="B990" s="222" t="s">
        <v>1449</v>
      </c>
      <c r="C990" s="222" t="s">
        <v>75</v>
      </c>
      <c r="D990" s="222" t="s">
        <v>1450</v>
      </c>
      <c r="E990" s="222" t="s">
        <v>161</v>
      </c>
      <c r="F990" s="222">
        <v>34289</v>
      </c>
      <c r="G990" s="222" t="s">
        <v>3509</v>
      </c>
      <c r="H990" s="222" t="s">
        <v>343</v>
      </c>
      <c r="I990" s="222" t="s">
        <v>470</v>
      </c>
      <c r="M990" s="222" t="s">
        <v>337</v>
      </c>
    </row>
    <row r="991" spans="1:13" ht="17.25" customHeight="1">
      <c r="A991" s="222">
        <v>422949</v>
      </c>
      <c r="B991" s="222" t="s">
        <v>1673</v>
      </c>
      <c r="C991" s="222" t="s">
        <v>118</v>
      </c>
      <c r="D991" s="222" t="s">
        <v>806</v>
      </c>
      <c r="E991" s="222" t="s">
        <v>161</v>
      </c>
      <c r="F991" s="222">
        <v>36448</v>
      </c>
      <c r="G991" s="222" t="s">
        <v>3523</v>
      </c>
      <c r="H991" s="222" t="s">
        <v>343</v>
      </c>
      <c r="I991" s="222" t="s">
        <v>470</v>
      </c>
      <c r="M991" s="222" t="s">
        <v>314</v>
      </c>
    </row>
    <row r="992" spans="1:13" ht="17.25" customHeight="1">
      <c r="A992" s="222">
        <v>422955</v>
      </c>
      <c r="B992" s="222" t="s">
        <v>2064</v>
      </c>
      <c r="C992" s="222" t="s">
        <v>1166</v>
      </c>
      <c r="D992" s="222" t="s">
        <v>252</v>
      </c>
      <c r="E992" s="222" t="s">
        <v>161</v>
      </c>
      <c r="F992" s="222">
        <v>34702</v>
      </c>
      <c r="G992" s="222" t="s">
        <v>311</v>
      </c>
      <c r="H992" s="222" t="s">
        <v>343</v>
      </c>
      <c r="I992" s="222" t="s">
        <v>470</v>
      </c>
      <c r="M992" s="222" t="s">
        <v>320</v>
      </c>
    </row>
    <row r="993" spans="1:16" ht="17.25" customHeight="1">
      <c r="A993" s="222">
        <v>422956</v>
      </c>
      <c r="B993" s="222" t="s">
        <v>2223</v>
      </c>
      <c r="C993" s="222" t="s">
        <v>942</v>
      </c>
      <c r="D993" s="222" t="s">
        <v>252</v>
      </c>
      <c r="E993" s="222" t="s">
        <v>161</v>
      </c>
      <c r="F993" s="222">
        <v>36464</v>
      </c>
      <c r="G993" s="222" t="s">
        <v>311</v>
      </c>
      <c r="H993" s="222" t="s">
        <v>343</v>
      </c>
      <c r="I993" s="222" t="s">
        <v>470</v>
      </c>
      <c r="M993" s="222" t="s">
        <v>311</v>
      </c>
    </row>
    <row r="994" spans="1:16" ht="17.25" customHeight="1">
      <c r="A994" s="222">
        <v>422957</v>
      </c>
      <c r="B994" s="222" t="s">
        <v>1854</v>
      </c>
      <c r="C994" s="222" t="s">
        <v>1180</v>
      </c>
      <c r="D994" s="222" t="s">
        <v>1855</v>
      </c>
      <c r="E994" s="222" t="s">
        <v>161</v>
      </c>
      <c r="F994" s="222">
        <v>36526</v>
      </c>
      <c r="G994" s="222" t="s">
        <v>3492</v>
      </c>
      <c r="H994" s="222" t="s">
        <v>343</v>
      </c>
      <c r="I994" s="222" t="s">
        <v>470</v>
      </c>
      <c r="M994" s="222" t="s">
        <v>314</v>
      </c>
    </row>
    <row r="995" spans="1:16" ht="17.25" customHeight="1">
      <c r="A995" s="222">
        <v>422962</v>
      </c>
      <c r="B995" s="222" t="s">
        <v>2366</v>
      </c>
      <c r="C995" s="222" t="s">
        <v>71</v>
      </c>
      <c r="D995" s="222" t="s">
        <v>222</v>
      </c>
      <c r="E995" s="222" t="s">
        <v>161</v>
      </c>
      <c r="F995" s="222">
        <v>36161</v>
      </c>
      <c r="G995" s="222" t="s">
        <v>311</v>
      </c>
      <c r="H995" s="222" t="s">
        <v>343</v>
      </c>
      <c r="I995" s="222" t="s">
        <v>470</v>
      </c>
      <c r="M995" s="222" t="s">
        <v>311</v>
      </c>
    </row>
    <row r="996" spans="1:16" ht="17.25" customHeight="1">
      <c r="A996" s="222">
        <v>422966</v>
      </c>
      <c r="B996" s="222" t="s">
        <v>2632</v>
      </c>
      <c r="C996" s="222" t="s">
        <v>593</v>
      </c>
      <c r="D996" s="222" t="s">
        <v>2633</v>
      </c>
      <c r="E996" s="222" t="s">
        <v>161</v>
      </c>
      <c r="F996" s="222">
        <v>34846</v>
      </c>
      <c r="G996" s="222" t="s">
        <v>311</v>
      </c>
      <c r="H996" s="222" t="s">
        <v>343</v>
      </c>
      <c r="I996" s="222" t="s">
        <v>470</v>
      </c>
      <c r="M996" s="222" t="s">
        <v>320</v>
      </c>
      <c r="N996" s="222">
        <v>624</v>
      </c>
      <c r="O996" s="222">
        <v>43845.393090277779</v>
      </c>
      <c r="P996" s="222">
        <v>10000</v>
      </c>
    </row>
    <row r="997" spans="1:16" ht="17.25" customHeight="1">
      <c r="A997" s="222">
        <v>422968</v>
      </c>
      <c r="B997" s="222" t="s">
        <v>1815</v>
      </c>
      <c r="C997" s="222" t="s">
        <v>94</v>
      </c>
      <c r="D997" s="222" t="s">
        <v>234</v>
      </c>
      <c r="E997" s="222" t="s">
        <v>160</v>
      </c>
      <c r="F997" s="222">
        <v>36177</v>
      </c>
      <c r="G997" s="222" t="s">
        <v>3676</v>
      </c>
      <c r="H997" s="222" t="s">
        <v>343</v>
      </c>
      <c r="I997" s="222" t="s">
        <v>470</v>
      </c>
      <c r="M997" s="222" t="s">
        <v>316</v>
      </c>
    </row>
    <row r="998" spans="1:16" ht="17.25" customHeight="1">
      <c r="A998" s="222">
        <v>422969</v>
      </c>
      <c r="B998" s="222" t="s">
        <v>2222</v>
      </c>
      <c r="C998" s="222" t="s">
        <v>1017</v>
      </c>
      <c r="D998" s="222" t="s">
        <v>252</v>
      </c>
      <c r="E998" s="222" t="s">
        <v>160</v>
      </c>
      <c r="F998" s="222">
        <v>36273</v>
      </c>
      <c r="G998" s="222" t="s">
        <v>311</v>
      </c>
      <c r="H998" s="222" t="s">
        <v>343</v>
      </c>
      <c r="I998" s="222" t="s">
        <v>470</v>
      </c>
      <c r="M998" s="222" t="s">
        <v>311</v>
      </c>
    </row>
    <row r="999" spans="1:16" ht="17.25" customHeight="1">
      <c r="A999" s="222">
        <v>422970</v>
      </c>
      <c r="B999" s="222" t="s">
        <v>2220</v>
      </c>
      <c r="C999" s="222" t="s">
        <v>660</v>
      </c>
      <c r="D999" s="222" t="s">
        <v>2221</v>
      </c>
      <c r="E999" s="222" t="s">
        <v>160</v>
      </c>
      <c r="F999" s="222">
        <v>36184</v>
      </c>
      <c r="G999" s="222" t="s">
        <v>311</v>
      </c>
      <c r="H999" s="222" t="s">
        <v>343</v>
      </c>
      <c r="I999" s="222" t="s">
        <v>470</v>
      </c>
      <c r="M999" s="222" t="s">
        <v>311</v>
      </c>
    </row>
    <row r="1000" spans="1:16" ht="17.25" customHeight="1">
      <c r="A1000" s="222">
        <v>422979</v>
      </c>
      <c r="B1000" s="222" t="s">
        <v>1708</v>
      </c>
      <c r="C1000" s="222" t="s">
        <v>98</v>
      </c>
      <c r="D1000" s="222" t="s">
        <v>1709</v>
      </c>
      <c r="E1000" s="222" t="s">
        <v>161</v>
      </c>
      <c r="F1000" s="222">
        <v>36514</v>
      </c>
      <c r="G1000" s="222" t="s">
        <v>311</v>
      </c>
      <c r="H1000" s="222" t="s">
        <v>344</v>
      </c>
      <c r="I1000" s="222" t="s">
        <v>470</v>
      </c>
      <c r="M1000" s="222" t="s">
        <v>297</v>
      </c>
    </row>
    <row r="1001" spans="1:16" ht="17.25" customHeight="1">
      <c r="A1001" s="222">
        <v>422990</v>
      </c>
      <c r="B1001" s="222" t="s">
        <v>1894</v>
      </c>
      <c r="C1001" s="222" t="s">
        <v>968</v>
      </c>
      <c r="D1001" s="222" t="s">
        <v>246</v>
      </c>
      <c r="E1001" s="222" t="s">
        <v>161</v>
      </c>
      <c r="F1001" s="222">
        <v>35796</v>
      </c>
      <c r="G1001" s="222" t="s">
        <v>311</v>
      </c>
      <c r="H1001" s="222" t="s">
        <v>343</v>
      </c>
      <c r="I1001" s="222" t="s">
        <v>470</v>
      </c>
      <c r="M1001" s="222" t="s">
        <v>311</v>
      </c>
    </row>
    <row r="1002" spans="1:16" ht="17.25" customHeight="1">
      <c r="A1002" s="222">
        <v>422993</v>
      </c>
      <c r="B1002" s="222" t="s">
        <v>1813</v>
      </c>
      <c r="C1002" s="222" t="s">
        <v>1814</v>
      </c>
      <c r="D1002" s="222" t="s">
        <v>562</v>
      </c>
      <c r="E1002" s="222" t="s">
        <v>161</v>
      </c>
      <c r="F1002" s="222">
        <v>36535</v>
      </c>
      <c r="G1002" s="222" t="s">
        <v>324</v>
      </c>
      <c r="H1002" s="222" t="s">
        <v>343</v>
      </c>
      <c r="I1002" s="222" t="s">
        <v>470</v>
      </c>
      <c r="M1002" s="222" t="s">
        <v>311</v>
      </c>
    </row>
    <row r="1003" spans="1:16" ht="17.25" customHeight="1">
      <c r="A1003" s="222">
        <v>422999</v>
      </c>
      <c r="B1003" s="222" t="s">
        <v>1852</v>
      </c>
      <c r="C1003" s="222" t="s">
        <v>75</v>
      </c>
      <c r="D1003" s="222" t="s">
        <v>1853</v>
      </c>
      <c r="E1003" s="222" t="s">
        <v>160</v>
      </c>
      <c r="F1003" s="222">
        <v>36557</v>
      </c>
      <c r="G1003" s="222" t="s">
        <v>3608</v>
      </c>
      <c r="H1003" s="222" t="s">
        <v>343</v>
      </c>
      <c r="I1003" s="222" t="s">
        <v>470</v>
      </c>
      <c r="M1003" s="222" t="s">
        <v>337</v>
      </c>
    </row>
    <row r="1004" spans="1:16" ht="17.25" customHeight="1">
      <c r="A1004" s="222">
        <v>423000</v>
      </c>
      <c r="B1004" s="222" t="s">
        <v>3232</v>
      </c>
      <c r="C1004" s="222" t="s">
        <v>1185</v>
      </c>
      <c r="D1004" s="222" t="s">
        <v>240</v>
      </c>
      <c r="E1004" s="222" t="s">
        <v>160</v>
      </c>
      <c r="F1004" s="222">
        <v>36526</v>
      </c>
      <c r="G1004" s="222" t="s">
        <v>3477</v>
      </c>
      <c r="H1004" s="222" t="s">
        <v>343</v>
      </c>
      <c r="I1004" s="222" t="s">
        <v>361</v>
      </c>
      <c r="M1004" s="222" t="s">
        <v>320</v>
      </c>
    </row>
    <row r="1005" spans="1:16" ht="17.25" customHeight="1">
      <c r="A1005" s="222">
        <v>423005</v>
      </c>
      <c r="B1005" s="222" t="s">
        <v>1672</v>
      </c>
      <c r="C1005" s="222" t="s">
        <v>98</v>
      </c>
      <c r="D1005" s="222" t="s">
        <v>222</v>
      </c>
      <c r="E1005" s="222" t="s">
        <v>161</v>
      </c>
      <c r="F1005" s="222">
        <v>36231</v>
      </c>
      <c r="G1005" s="222" t="s">
        <v>311</v>
      </c>
      <c r="H1005" s="222" t="s">
        <v>343</v>
      </c>
      <c r="I1005" s="222" t="s">
        <v>470</v>
      </c>
      <c r="M1005" s="222" t="s">
        <v>311</v>
      </c>
    </row>
    <row r="1006" spans="1:16" ht="17.25" customHeight="1">
      <c r="A1006" s="222">
        <v>423008</v>
      </c>
      <c r="B1006" s="222" t="s">
        <v>2089</v>
      </c>
      <c r="C1006" s="222" t="s">
        <v>1167</v>
      </c>
      <c r="D1006" s="222" t="s">
        <v>690</v>
      </c>
      <c r="E1006" s="222" t="s">
        <v>161</v>
      </c>
      <c r="F1006" s="222">
        <v>29003</v>
      </c>
      <c r="G1006" s="222" t="s">
        <v>332</v>
      </c>
      <c r="H1006" s="222" t="s">
        <v>343</v>
      </c>
      <c r="I1006" s="222" t="s">
        <v>470</v>
      </c>
      <c r="M1006" s="222" t="s">
        <v>331</v>
      </c>
    </row>
    <row r="1007" spans="1:16" ht="17.25" customHeight="1">
      <c r="A1007" s="222">
        <v>423020</v>
      </c>
      <c r="B1007" s="222" t="s">
        <v>1775</v>
      </c>
      <c r="C1007" s="222" t="s">
        <v>801</v>
      </c>
      <c r="D1007" s="222" t="s">
        <v>1011</v>
      </c>
      <c r="E1007" s="222" t="s">
        <v>161</v>
      </c>
      <c r="F1007" s="222">
        <v>31347</v>
      </c>
      <c r="G1007" s="222" t="s">
        <v>321</v>
      </c>
      <c r="H1007" s="222" t="s">
        <v>343</v>
      </c>
      <c r="I1007" s="222" t="s">
        <v>470</v>
      </c>
      <c r="M1007" s="222" t="s">
        <v>314</v>
      </c>
    </row>
    <row r="1008" spans="1:16" ht="17.25" customHeight="1">
      <c r="A1008" s="222">
        <v>423021</v>
      </c>
      <c r="B1008" s="222" t="s">
        <v>1569</v>
      </c>
      <c r="C1008" s="222" t="s">
        <v>92</v>
      </c>
      <c r="D1008" s="222" t="s">
        <v>287</v>
      </c>
      <c r="E1008" s="222" t="s">
        <v>161</v>
      </c>
      <c r="F1008" s="222">
        <v>35796</v>
      </c>
      <c r="G1008" s="222" t="s">
        <v>311</v>
      </c>
      <c r="H1008" s="222" t="s">
        <v>343</v>
      </c>
      <c r="I1008" s="222" t="s">
        <v>470</v>
      </c>
      <c r="M1008" s="222" t="s">
        <v>311</v>
      </c>
    </row>
    <row r="1009" spans="1:16" ht="17.25" customHeight="1">
      <c r="A1009" s="222">
        <v>423025</v>
      </c>
      <c r="B1009" s="222" t="s">
        <v>1535</v>
      </c>
      <c r="C1009" s="222" t="s">
        <v>137</v>
      </c>
      <c r="D1009" s="222" t="s">
        <v>1536</v>
      </c>
      <c r="E1009" s="222" t="s">
        <v>161</v>
      </c>
      <c r="F1009" s="222">
        <v>34414</v>
      </c>
      <c r="G1009" s="222" t="s">
        <v>3476</v>
      </c>
      <c r="H1009" s="222" t="s">
        <v>343</v>
      </c>
      <c r="I1009" s="222" t="s">
        <v>470</v>
      </c>
      <c r="M1009" s="222" t="s">
        <v>311</v>
      </c>
    </row>
    <row r="1010" spans="1:16" ht="17.25" customHeight="1">
      <c r="A1010" s="222">
        <v>423026</v>
      </c>
      <c r="B1010" s="222" t="s">
        <v>3231</v>
      </c>
      <c r="C1010" s="222" t="s">
        <v>137</v>
      </c>
      <c r="D1010" s="222" t="s">
        <v>255</v>
      </c>
      <c r="E1010" s="222" t="s">
        <v>161</v>
      </c>
      <c r="F1010" s="222">
        <v>36526</v>
      </c>
      <c r="G1010" s="222" t="s">
        <v>311</v>
      </c>
      <c r="H1010" s="222" t="s">
        <v>343</v>
      </c>
      <c r="I1010" s="222" t="s">
        <v>361</v>
      </c>
      <c r="M1010" s="222" t="s">
        <v>311</v>
      </c>
    </row>
    <row r="1011" spans="1:16" ht="17.25" customHeight="1">
      <c r="A1011" s="222">
        <v>423027</v>
      </c>
      <c r="B1011" s="222" t="s">
        <v>1707</v>
      </c>
      <c r="C1011" s="222" t="s">
        <v>71</v>
      </c>
      <c r="D1011" s="222" t="s">
        <v>275</v>
      </c>
      <c r="E1011" s="222" t="s">
        <v>161</v>
      </c>
      <c r="F1011" s="222">
        <v>36279</v>
      </c>
      <c r="G1011" s="222" t="s">
        <v>311</v>
      </c>
      <c r="H1011" s="222" t="s">
        <v>343</v>
      </c>
      <c r="I1011" s="222" t="s">
        <v>470</v>
      </c>
      <c r="M1011" s="222" t="s">
        <v>337</v>
      </c>
    </row>
    <row r="1012" spans="1:16" ht="17.25" customHeight="1">
      <c r="A1012" s="222">
        <v>423030</v>
      </c>
      <c r="B1012" s="222" t="s">
        <v>3012</v>
      </c>
      <c r="C1012" s="222" t="s">
        <v>937</v>
      </c>
      <c r="D1012" s="222" t="s">
        <v>741</v>
      </c>
      <c r="E1012" s="222" t="s">
        <v>161</v>
      </c>
      <c r="F1012" s="222">
        <v>29182</v>
      </c>
      <c r="G1012" s="222" t="s">
        <v>311</v>
      </c>
      <c r="H1012" s="222" t="s">
        <v>343</v>
      </c>
      <c r="I1012" s="222" t="s">
        <v>470</v>
      </c>
      <c r="M1012" s="222" t="s">
        <v>311</v>
      </c>
      <c r="N1012" s="222">
        <v>266</v>
      </c>
      <c r="O1012" s="222">
        <v>43838.546076388891</v>
      </c>
      <c r="P1012" s="222">
        <v>18000</v>
      </c>
    </row>
    <row r="1013" spans="1:16" ht="17.25" customHeight="1">
      <c r="A1013" s="222">
        <v>423035</v>
      </c>
      <c r="B1013" s="222" t="s">
        <v>1670</v>
      </c>
      <c r="C1013" s="222" t="s">
        <v>117</v>
      </c>
      <c r="D1013" s="222" t="s">
        <v>1671</v>
      </c>
      <c r="E1013" s="222" t="s">
        <v>161</v>
      </c>
      <c r="F1013" s="222">
        <v>36526</v>
      </c>
      <c r="G1013" s="222" t="s">
        <v>311</v>
      </c>
      <c r="H1013" s="222" t="s">
        <v>343</v>
      </c>
      <c r="I1013" s="222" t="s">
        <v>470</v>
      </c>
      <c r="M1013" s="222" t="s">
        <v>311</v>
      </c>
    </row>
    <row r="1014" spans="1:16" ht="17.25" customHeight="1">
      <c r="A1014" s="222">
        <v>423037</v>
      </c>
      <c r="B1014" s="222" t="s">
        <v>3246</v>
      </c>
      <c r="C1014" s="222" t="s">
        <v>76</v>
      </c>
      <c r="D1014" s="222" t="s">
        <v>522</v>
      </c>
      <c r="E1014" s="222" t="s">
        <v>161</v>
      </c>
      <c r="F1014" s="222">
        <v>35125</v>
      </c>
      <c r="G1014" s="222" t="s">
        <v>314</v>
      </c>
      <c r="H1014" s="222" t="s">
        <v>343</v>
      </c>
      <c r="I1014" s="222" t="s">
        <v>361</v>
      </c>
      <c r="M1014" s="222" t="s">
        <v>314</v>
      </c>
    </row>
    <row r="1015" spans="1:16" ht="17.25" customHeight="1">
      <c r="A1015" s="222">
        <v>423044</v>
      </c>
      <c r="B1015" s="222" t="s">
        <v>1928</v>
      </c>
      <c r="C1015" s="222" t="s">
        <v>76</v>
      </c>
      <c r="D1015" s="222" t="s">
        <v>218</v>
      </c>
      <c r="E1015" s="222" t="s">
        <v>161</v>
      </c>
      <c r="F1015" s="222">
        <v>36555</v>
      </c>
      <c r="G1015" s="222" t="s">
        <v>3479</v>
      </c>
      <c r="H1015" s="222" t="s">
        <v>343</v>
      </c>
      <c r="I1015" s="222" t="s">
        <v>470</v>
      </c>
      <c r="M1015" s="222" t="s">
        <v>327</v>
      </c>
    </row>
    <row r="1016" spans="1:16" ht="17.25" customHeight="1">
      <c r="A1016" s="222">
        <v>423045</v>
      </c>
      <c r="B1016" s="222" t="s">
        <v>1774</v>
      </c>
      <c r="C1016" s="222" t="s">
        <v>99</v>
      </c>
      <c r="D1016" s="222" t="s">
        <v>235</v>
      </c>
      <c r="E1016" s="222" t="s">
        <v>161</v>
      </c>
      <c r="F1016" s="222">
        <v>36527</v>
      </c>
      <c r="G1016" s="222" t="s">
        <v>311</v>
      </c>
      <c r="H1016" s="222" t="s">
        <v>343</v>
      </c>
      <c r="I1016" s="222" t="s">
        <v>470</v>
      </c>
      <c r="M1016" s="222" t="s">
        <v>311</v>
      </c>
    </row>
    <row r="1017" spans="1:16" ht="17.25" customHeight="1">
      <c r="A1017" s="222">
        <v>423049</v>
      </c>
      <c r="B1017" s="222" t="s">
        <v>1927</v>
      </c>
      <c r="C1017" s="222" t="s">
        <v>122</v>
      </c>
      <c r="D1017" s="222" t="s">
        <v>579</v>
      </c>
      <c r="E1017" s="222" t="s">
        <v>161</v>
      </c>
      <c r="F1017" s="222">
        <v>30484</v>
      </c>
      <c r="G1017" s="222" t="s">
        <v>3548</v>
      </c>
      <c r="H1017" s="222" t="s">
        <v>343</v>
      </c>
      <c r="I1017" s="222" t="s">
        <v>470</v>
      </c>
      <c r="M1017" s="222" t="s">
        <v>331</v>
      </c>
    </row>
    <row r="1018" spans="1:16" ht="17.25" customHeight="1">
      <c r="A1018" s="222">
        <v>423051</v>
      </c>
      <c r="B1018" s="222" t="s">
        <v>1245</v>
      </c>
      <c r="C1018" s="222" t="s">
        <v>506</v>
      </c>
      <c r="D1018" s="222" t="s">
        <v>254</v>
      </c>
      <c r="E1018" s="222" t="s">
        <v>161</v>
      </c>
      <c r="F1018" s="222">
        <v>36526</v>
      </c>
      <c r="G1018" s="222" t="s">
        <v>3551</v>
      </c>
      <c r="H1018" s="222" t="s">
        <v>344</v>
      </c>
      <c r="I1018" s="222" t="s">
        <v>470</v>
      </c>
      <c r="M1018" s="222" t="s">
        <v>297</v>
      </c>
    </row>
    <row r="1019" spans="1:16" ht="17.25" customHeight="1">
      <c r="A1019" s="222">
        <v>423055</v>
      </c>
      <c r="B1019" s="222" t="s">
        <v>1851</v>
      </c>
      <c r="C1019" s="222" t="s">
        <v>758</v>
      </c>
      <c r="D1019" s="222" t="s">
        <v>142</v>
      </c>
      <c r="E1019" s="222" t="s">
        <v>161</v>
      </c>
      <c r="F1019" s="222">
        <v>36258</v>
      </c>
      <c r="G1019" s="222" t="s">
        <v>311</v>
      </c>
      <c r="H1019" s="222" t="s">
        <v>343</v>
      </c>
      <c r="I1019" s="222" t="s">
        <v>470</v>
      </c>
      <c r="M1019" s="222" t="s">
        <v>311</v>
      </c>
    </row>
    <row r="1020" spans="1:16" ht="17.25" customHeight="1">
      <c r="A1020" s="222">
        <v>423062</v>
      </c>
      <c r="B1020" s="222" t="s">
        <v>1960</v>
      </c>
      <c r="C1020" s="222" t="s">
        <v>148</v>
      </c>
      <c r="D1020" s="222" t="s">
        <v>280</v>
      </c>
      <c r="E1020" s="222" t="s">
        <v>161</v>
      </c>
      <c r="F1020" s="222">
        <v>36076</v>
      </c>
      <c r="G1020" s="222" t="s">
        <v>311</v>
      </c>
      <c r="H1020" s="222" t="s">
        <v>343</v>
      </c>
      <c r="I1020" s="222" t="s">
        <v>470</v>
      </c>
      <c r="M1020" s="222" t="s">
        <v>311</v>
      </c>
    </row>
    <row r="1021" spans="1:16" ht="17.25" customHeight="1">
      <c r="A1021" s="222">
        <v>423063</v>
      </c>
      <c r="B1021" s="222" t="s">
        <v>2063</v>
      </c>
      <c r="C1021" s="222" t="s">
        <v>513</v>
      </c>
      <c r="D1021" s="222" t="s">
        <v>546</v>
      </c>
      <c r="E1021" s="222" t="s">
        <v>161</v>
      </c>
      <c r="F1021" s="222">
        <v>36412</v>
      </c>
      <c r="G1021" s="222" t="s">
        <v>311</v>
      </c>
      <c r="H1021" s="222" t="s">
        <v>343</v>
      </c>
      <c r="I1021" s="222" t="s">
        <v>470</v>
      </c>
      <c r="M1021" s="222" t="s">
        <v>311</v>
      </c>
    </row>
    <row r="1022" spans="1:16" ht="17.25" customHeight="1">
      <c r="A1022" s="222">
        <v>423068</v>
      </c>
      <c r="B1022" s="222" t="s">
        <v>1705</v>
      </c>
      <c r="C1022" s="222" t="s">
        <v>89</v>
      </c>
      <c r="D1022" s="222" t="s">
        <v>1706</v>
      </c>
      <c r="E1022" s="222" t="s">
        <v>161</v>
      </c>
      <c r="F1022" s="222">
        <v>35796</v>
      </c>
      <c r="G1022" s="222" t="s">
        <v>311</v>
      </c>
      <c r="H1022" s="222" t="s">
        <v>343</v>
      </c>
      <c r="I1022" s="222" t="s">
        <v>470</v>
      </c>
      <c r="M1022" s="222" t="s">
        <v>311</v>
      </c>
    </row>
    <row r="1023" spans="1:16" ht="17.25" customHeight="1">
      <c r="A1023" s="222">
        <v>423069</v>
      </c>
      <c r="B1023" s="222" t="s">
        <v>1773</v>
      </c>
      <c r="C1023" s="222" t="s">
        <v>262</v>
      </c>
      <c r="D1023" s="222" t="s">
        <v>231</v>
      </c>
      <c r="E1023" s="222" t="s">
        <v>161</v>
      </c>
      <c r="F1023" s="222">
        <v>36308</v>
      </c>
      <c r="G1023" s="222" t="s">
        <v>311</v>
      </c>
      <c r="H1023" s="222" t="s">
        <v>343</v>
      </c>
      <c r="I1023" s="222" t="s">
        <v>470</v>
      </c>
      <c r="M1023" s="222" t="s">
        <v>311</v>
      </c>
    </row>
    <row r="1024" spans="1:16" ht="17.25" customHeight="1">
      <c r="A1024" s="222">
        <v>423077</v>
      </c>
      <c r="B1024" s="222" t="s">
        <v>3392</v>
      </c>
      <c r="C1024" s="222" t="s">
        <v>115</v>
      </c>
      <c r="D1024" s="222" t="s">
        <v>214</v>
      </c>
      <c r="E1024" s="222" t="s">
        <v>161</v>
      </c>
      <c r="F1024" s="222">
        <v>35796</v>
      </c>
      <c r="G1024" s="222" t="s">
        <v>321</v>
      </c>
      <c r="H1024" s="222" t="s">
        <v>343</v>
      </c>
      <c r="I1024" s="222" t="s">
        <v>361</v>
      </c>
      <c r="M1024" s="222" t="s">
        <v>320</v>
      </c>
    </row>
    <row r="1025" spans="1:15" ht="17.25" customHeight="1">
      <c r="A1025" s="222">
        <v>423081</v>
      </c>
      <c r="B1025" s="222" t="s">
        <v>1811</v>
      </c>
      <c r="C1025" s="222" t="s">
        <v>899</v>
      </c>
      <c r="D1025" s="222" t="s">
        <v>1812</v>
      </c>
      <c r="E1025" s="222" t="s">
        <v>161</v>
      </c>
      <c r="F1025" s="222">
        <v>33661</v>
      </c>
      <c r="G1025" s="222" t="s">
        <v>321</v>
      </c>
      <c r="H1025" s="222" t="s">
        <v>343</v>
      </c>
      <c r="I1025" s="222" t="s">
        <v>470</v>
      </c>
      <c r="M1025" s="222" t="s">
        <v>320</v>
      </c>
    </row>
    <row r="1026" spans="1:15" ht="17.25" customHeight="1">
      <c r="A1026" s="222">
        <v>423082</v>
      </c>
      <c r="B1026" s="222" t="s">
        <v>3196</v>
      </c>
      <c r="C1026" s="222" t="s">
        <v>94</v>
      </c>
      <c r="D1026" s="222" t="s">
        <v>1118</v>
      </c>
      <c r="E1026" s="222" t="s">
        <v>161</v>
      </c>
      <c r="F1026" s="222">
        <v>36356</v>
      </c>
      <c r="G1026" s="222" t="s">
        <v>311</v>
      </c>
      <c r="H1026" s="222" t="s">
        <v>343</v>
      </c>
      <c r="I1026" s="222" t="s">
        <v>361</v>
      </c>
      <c r="M1026" s="222" t="s">
        <v>311</v>
      </c>
    </row>
    <row r="1027" spans="1:15" ht="17.25" customHeight="1">
      <c r="A1027" s="222">
        <v>423084</v>
      </c>
      <c r="B1027" s="222" t="s">
        <v>1636</v>
      </c>
      <c r="C1027" s="222" t="s">
        <v>1188</v>
      </c>
      <c r="D1027" s="222" t="s">
        <v>266</v>
      </c>
      <c r="E1027" s="222" t="s">
        <v>161</v>
      </c>
      <c r="F1027" s="222">
        <v>32143</v>
      </c>
      <c r="G1027" s="222" t="s">
        <v>311</v>
      </c>
      <c r="H1027" s="222" t="s">
        <v>343</v>
      </c>
      <c r="I1027" s="222" t="s">
        <v>470</v>
      </c>
      <c r="M1027" s="222" t="s">
        <v>320</v>
      </c>
    </row>
    <row r="1028" spans="1:15" ht="17.25" customHeight="1">
      <c r="A1028" s="222">
        <v>423089</v>
      </c>
      <c r="B1028" s="222" t="s">
        <v>798</v>
      </c>
      <c r="C1028" s="222" t="s">
        <v>449</v>
      </c>
      <c r="D1028" s="222" t="s">
        <v>880</v>
      </c>
      <c r="E1028" s="222" t="s">
        <v>161</v>
      </c>
      <c r="F1028" s="222">
        <v>36526</v>
      </c>
      <c r="G1028" s="222" t="s">
        <v>311</v>
      </c>
      <c r="H1028" s="222" t="s">
        <v>343</v>
      </c>
      <c r="I1028" s="222" t="s">
        <v>470</v>
      </c>
      <c r="M1028" s="222" t="s">
        <v>311</v>
      </c>
    </row>
    <row r="1029" spans="1:15" ht="17.25" customHeight="1">
      <c r="A1029" s="222">
        <v>423092</v>
      </c>
      <c r="B1029" s="222" t="s">
        <v>3117</v>
      </c>
      <c r="C1029" s="222" t="s">
        <v>681</v>
      </c>
      <c r="D1029" s="222" t="s">
        <v>250</v>
      </c>
      <c r="E1029" s="222" t="s">
        <v>161</v>
      </c>
      <c r="F1029" s="222">
        <v>35156</v>
      </c>
      <c r="G1029" s="222" t="s">
        <v>3735</v>
      </c>
      <c r="H1029" s="222" t="s">
        <v>343</v>
      </c>
      <c r="I1029" s="222" t="s">
        <v>361</v>
      </c>
      <c r="M1029" s="222" t="s">
        <v>337</v>
      </c>
    </row>
    <row r="1030" spans="1:15" ht="17.25" customHeight="1">
      <c r="A1030" s="222">
        <v>423098</v>
      </c>
      <c r="B1030" s="222" t="s">
        <v>1848</v>
      </c>
      <c r="C1030" s="222" t="s">
        <v>1849</v>
      </c>
      <c r="D1030" s="222" t="s">
        <v>1850</v>
      </c>
      <c r="E1030" s="222" t="s">
        <v>161</v>
      </c>
      <c r="F1030" s="222">
        <v>36800</v>
      </c>
      <c r="G1030" s="222" t="s">
        <v>3533</v>
      </c>
      <c r="H1030" s="222" t="s">
        <v>343</v>
      </c>
      <c r="I1030" s="222" t="s">
        <v>470</v>
      </c>
      <c r="M1030" s="222" t="s">
        <v>331</v>
      </c>
    </row>
    <row r="1031" spans="1:15" ht="17.25" customHeight="1">
      <c r="A1031" s="222">
        <v>423099</v>
      </c>
      <c r="B1031" s="222" t="s">
        <v>2088</v>
      </c>
      <c r="C1031" s="222" t="s">
        <v>136</v>
      </c>
      <c r="D1031" s="222" t="s">
        <v>623</v>
      </c>
      <c r="E1031" s="222" t="s">
        <v>161</v>
      </c>
      <c r="F1031" s="222">
        <v>36800</v>
      </c>
      <c r="G1031" s="222" t="s">
        <v>320</v>
      </c>
      <c r="H1031" s="222" t="s">
        <v>343</v>
      </c>
      <c r="I1031" s="222" t="s">
        <v>470</v>
      </c>
      <c r="M1031" s="222" t="s">
        <v>320</v>
      </c>
    </row>
    <row r="1032" spans="1:15" ht="17.25" customHeight="1">
      <c r="A1032" s="222">
        <v>423100</v>
      </c>
      <c r="B1032" s="222" t="s">
        <v>1534</v>
      </c>
      <c r="C1032" s="222" t="s">
        <v>73</v>
      </c>
      <c r="D1032" s="222" t="s">
        <v>689</v>
      </c>
      <c r="E1032" s="222" t="s">
        <v>161</v>
      </c>
      <c r="F1032" s="222">
        <v>36161</v>
      </c>
      <c r="G1032" s="222" t="s">
        <v>311</v>
      </c>
      <c r="H1032" s="222" t="s">
        <v>343</v>
      </c>
      <c r="I1032" s="222" t="s">
        <v>470</v>
      </c>
      <c r="M1032" s="222" t="s">
        <v>311</v>
      </c>
    </row>
    <row r="1033" spans="1:15" ht="17.25" customHeight="1">
      <c r="A1033" s="222">
        <v>423103</v>
      </c>
      <c r="B1033" s="222" t="s">
        <v>2599</v>
      </c>
      <c r="C1033" s="222" t="s">
        <v>73</v>
      </c>
      <c r="D1033" s="222" t="s">
        <v>228</v>
      </c>
      <c r="E1033" s="222" t="s">
        <v>161</v>
      </c>
      <c r="F1033" s="222">
        <v>34700</v>
      </c>
      <c r="G1033" s="222" t="s">
        <v>3482</v>
      </c>
      <c r="H1033" s="222" t="s">
        <v>343</v>
      </c>
      <c r="I1033" s="222" t="s">
        <v>470</v>
      </c>
      <c r="M1033" s="222" t="s">
        <v>320</v>
      </c>
    </row>
    <row r="1034" spans="1:15" ht="17.25" customHeight="1">
      <c r="A1034" s="222">
        <v>423105</v>
      </c>
      <c r="B1034" s="222" t="s">
        <v>2109</v>
      </c>
      <c r="C1034" s="222" t="s">
        <v>953</v>
      </c>
      <c r="D1034" s="222" t="s">
        <v>239</v>
      </c>
      <c r="E1034" s="222" t="s">
        <v>161</v>
      </c>
      <c r="F1034" s="222">
        <v>36528</v>
      </c>
      <c r="G1034" s="222" t="s">
        <v>311</v>
      </c>
      <c r="H1034" s="222" t="s">
        <v>343</v>
      </c>
      <c r="I1034" s="222" t="s">
        <v>470</v>
      </c>
      <c r="M1034" s="222" t="s">
        <v>311</v>
      </c>
    </row>
    <row r="1035" spans="1:15" ht="17.25" customHeight="1">
      <c r="A1035" s="222">
        <v>423109</v>
      </c>
      <c r="B1035" s="222" t="s">
        <v>1847</v>
      </c>
      <c r="C1035" s="222" t="s">
        <v>71</v>
      </c>
      <c r="D1035" s="222" t="s">
        <v>261</v>
      </c>
      <c r="E1035" s="222" t="s">
        <v>161</v>
      </c>
      <c r="F1035" s="222">
        <v>36005</v>
      </c>
      <c r="G1035" s="222" t="s">
        <v>3682</v>
      </c>
      <c r="H1035" s="222" t="s">
        <v>343</v>
      </c>
      <c r="I1035" s="222" t="s">
        <v>470</v>
      </c>
      <c r="M1035" s="222" t="s">
        <v>316</v>
      </c>
    </row>
    <row r="1036" spans="1:15" ht="17.25" customHeight="1">
      <c r="A1036" s="222">
        <v>423110</v>
      </c>
      <c r="B1036" s="222" t="s">
        <v>1772</v>
      </c>
      <c r="C1036" s="222" t="s">
        <v>74</v>
      </c>
      <c r="D1036" s="222" t="s">
        <v>631</v>
      </c>
      <c r="E1036" s="222" t="s">
        <v>161</v>
      </c>
      <c r="F1036" s="222">
        <v>33606</v>
      </c>
      <c r="G1036" s="222" t="s">
        <v>331</v>
      </c>
      <c r="H1036" s="222" t="s">
        <v>343</v>
      </c>
      <c r="I1036" s="222" t="s">
        <v>470</v>
      </c>
      <c r="M1036" s="222" t="s">
        <v>331</v>
      </c>
    </row>
    <row r="1037" spans="1:15" ht="17.25" customHeight="1">
      <c r="A1037" s="222">
        <v>423111</v>
      </c>
      <c r="B1037" s="222" t="s">
        <v>3279</v>
      </c>
      <c r="C1037" s="222" t="s">
        <v>78</v>
      </c>
      <c r="D1037" s="222" t="s">
        <v>596</v>
      </c>
      <c r="E1037" s="222" t="s">
        <v>161</v>
      </c>
      <c r="F1037" s="222">
        <v>36069</v>
      </c>
      <c r="G1037" s="222" t="s">
        <v>311</v>
      </c>
      <c r="H1037" s="222" t="s">
        <v>343</v>
      </c>
      <c r="I1037" s="222" t="s">
        <v>361</v>
      </c>
      <c r="M1037" s="222" t="s">
        <v>311</v>
      </c>
    </row>
    <row r="1038" spans="1:15" ht="17.25" customHeight="1">
      <c r="A1038" s="222">
        <v>423113</v>
      </c>
      <c r="B1038" s="222" t="s">
        <v>2457</v>
      </c>
      <c r="C1038" s="222" t="s">
        <v>76</v>
      </c>
      <c r="D1038" s="222" t="s">
        <v>658</v>
      </c>
      <c r="E1038" s="222" t="s">
        <v>161</v>
      </c>
      <c r="F1038" s="222">
        <v>36061</v>
      </c>
      <c r="G1038" s="222" t="s">
        <v>3549</v>
      </c>
      <c r="H1038" s="222" t="s">
        <v>343</v>
      </c>
      <c r="I1038" s="222" t="s">
        <v>470</v>
      </c>
      <c r="M1038" s="222" t="s">
        <v>320</v>
      </c>
    </row>
    <row r="1039" spans="1:15" ht="17.25" customHeight="1">
      <c r="A1039" s="222">
        <v>423118</v>
      </c>
      <c r="B1039" s="222" t="s">
        <v>1846</v>
      </c>
      <c r="C1039" s="222" t="s">
        <v>92</v>
      </c>
      <c r="D1039" s="222" t="s">
        <v>1110</v>
      </c>
      <c r="E1039" s="222" t="s">
        <v>161</v>
      </c>
      <c r="F1039" s="222">
        <v>33565</v>
      </c>
      <c r="G1039" s="222" t="s">
        <v>311</v>
      </c>
      <c r="H1039" s="222" t="s">
        <v>343</v>
      </c>
      <c r="I1039" s="222" t="s">
        <v>470</v>
      </c>
      <c r="M1039" s="222" t="s">
        <v>311</v>
      </c>
    </row>
    <row r="1040" spans="1:15" ht="17.25" customHeight="1">
      <c r="A1040" s="222">
        <v>423119</v>
      </c>
      <c r="B1040" s="222" t="s">
        <v>3011</v>
      </c>
      <c r="C1040" s="222" t="s">
        <v>659</v>
      </c>
      <c r="D1040" s="222" t="s">
        <v>979</v>
      </c>
      <c r="E1040" s="222" t="s">
        <v>161</v>
      </c>
      <c r="F1040" s="222">
        <v>31649</v>
      </c>
      <c r="G1040" s="222" t="s">
        <v>3529</v>
      </c>
      <c r="H1040" s="222" t="s">
        <v>343</v>
      </c>
      <c r="I1040" s="222" t="s">
        <v>470</v>
      </c>
      <c r="M1040" s="222" t="s">
        <v>331</v>
      </c>
      <c r="N1040" s="222">
        <v>813</v>
      </c>
      <c r="O1040" s="222">
        <v>43849.405300925922</v>
      </c>
    </row>
    <row r="1041" spans="1:16" ht="17.25" customHeight="1">
      <c r="A1041" s="222">
        <v>423129</v>
      </c>
      <c r="B1041" s="222" t="s">
        <v>1845</v>
      </c>
      <c r="C1041" s="222" t="s">
        <v>574</v>
      </c>
      <c r="D1041" s="222" t="s">
        <v>246</v>
      </c>
      <c r="E1041" s="222" t="s">
        <v>161</v>
      </c>
      <c r="F1041" s="222">
        <v>36070</v>
      </c>
      <c r="G1041" s="222" t="s">
        <v>311</v>
      </c>
      <c r="H1041" s="222" t="s">
        <v>343</v>
      </c>
      <c r="I1041" s="222" t="s">
        <v>470</v>
      </c>
      <c r="M1041" s="222" t="s">
        <v>320</v>
      </c>
    </row>
    <row r="1042" spans="1:16" ht="17.25" customHeight="1">
      <c r="A1042" s="222">
        <v>423137</v>
      </c>
      <c r="B1042" s="222" t="s">
        <v>2598</v>
      </c>
      <c r="C1042" s="222" t="s">
        <v>1112</v>
      </c>
      <c r="D1042" s="222" t="s">
        <v>237</v>
      </c>
      <c r="E1042" s="222" t="s">
        <v>161</v>
      </c>
      <c r="F1042" s="222">
        <v>33604</v>
      </c>
      <c r="G1042" s="222" t="s">
        <v>311</v>
      </c>
      <c r="H1042" s="222" t="s">
        <v>343</v>
      </c>
      <c r="I1042" s="222" t="s">
        <v>470</v>
      </c>
      <c r="M1042" s="222" t="s">
        <v>311</v>
      </c>
    </row>
    <row r="1043" spans="1:16" ht="17.25" customHeight="1">
      <c r="A1043" s="222">
        <v>423140</v>
      </c>
      <c r="B1043" s="222" t="s">
        <v>1567</v>
      </c>
      <c r="C1043" s="222" t="s">
        <v>559</v>
      </c>
      <c r="D1043" s="222" t="s">
        <v>1568</v>
      </c>
      <c r="E1043" s="222" t="s">
        <v>160</v>
      </c>
      <c r="F1043" s="222">
        <v>35709</v>
      </c>
      <c r="G1043" s="222" t="s">
        <v>321</v>
      </c>
      <c r="H1043" s="222" t="s">
        <v>343</v>
      </c>
      <c r="I1043" s="222" t="s">
        <v>470</v>
      </c>
      <c r="M1043" s="222" t="s">
        <v>320</v>
      </c>
    </row>
    <row r="1044" spans="1:16" ht="17.25" customHeight="1">
      <c r="A1044" s="222">
        <v>423142</v>
      </c>
      <c r="B1044" s="222" t="s">
        <v>1893</v>
      </c>
      <c r="C1044" s="222" t="s">
        <v>71</v>
      </c>
      <c r="D1044" s="222" t="s">
        <v>254</v>
      </c>
      <c r="E1044" s="222" t="s">
        <v>160</v>
      </c>
      <c r="F1044" s="222">
        <v>34834</v>
      </c>
      <c r="G1044" s="222" t="s">
        <v>311</v>
      </c>
      <c r="H1044" s="222" t="s">
        <v>343</v>
      </c>
      <c r="I1044" s="222" t="s">
        <v>470</v>
      </c>
      <c r="M1044" s="222" t="s">
        <v>320</v>
      </c>
    </row>
    <row r="1045" spans="1:16" ht="17.25" customHeight="1">
      <c r="A1045" s="222">
        <v>423143</v>
      </c>
      <c r="B1045" s="222" t="s">
        <v>1635</v>
      </c>
      <c r="C1045" s="222" t="s">
        <v>630</v>
      </c>
      <c r="D1045" s="222" t="s">
        <v>836</v>
      </c>
      <c r="E1045" s="222" t="s">
        <v>160</v>
      </c>
      <c r="F1045" s="222">
        <v>35988</v>
      </c>
      <c r="G1045" s="222" t="s">
        <v>311</v>
      </c>
      <c r="H1045" s="222" t="s">
        <v>344</v>
      </c>
      <c r="I1045" s="222" t="s">
        <v>470</v>
      </c>
      <c r="M1045" s="222" t="s">
        <v>297</v>
      </c>
    </row>
    <row r="1046" spans="1:16" ht="17.25" customHeight="1">
      <c r="A1046" s="222">
        <v>423150</v>
      </c>
      <c r="B1046" s="222" t="s">
        <v>2483</v>
      </c>
      <c r="C1046" s="222" t="s">
        <v>571</v>
      </c>
      <c r="D1046" s="222" t="s">
        <v>213</v>
      </c>
      <c r="E1046" s="222" t="s">
        <v>161</v>
      </c>
      <c r="F1046" s="222">
        <v>34942</v>
      </c>
      <c r="G1046" s="222" t="s">
        <v>311</v>
      </c>
      <c r="H1046" s="222" t="s">
        <v>343</v>
      </c>
      <c r="I1046" s="222" t="s">
        <v>470</v>
      </c>
      <c r="M1046" s="222" t="s">
        <v>311</v>
      </c>
    </row>
    <row r="1047" spans="1:16" ht="17.25" customHeight="1">
      <c r="A1047" s="222">
        <v>423152</v>
      </c>
      <c r="B1047" s="222" t="s">
        <v>3115</v>
      </c>
      <c r="C1047" s="222" t="s">
        <v>75</v>
      </c>
      <c r="D1047" s="222" t="s">
        <v>3116</v>
      </c>
      <c r="E1047" s="222" t="s">
        <v>161</v>
      </c>
      <c r="F1047" s="222">
        <v>35630</v>
      </c>
      <c r="G1047" s="222" t="s">
        <v>311</v>
      </c>
      <c r="H1047" s="222" t="s">
        <v>343</v>
      </c>
      <c r="I1047" s="222" t="s">
        <v>361</v>
      </c>
      <c r="M1047" s="222" t="s">
        <v>324</v>
      </c>
    </row>
    <row r="1048" spans="1:16" ht="17.25" customHeight="1">
      <c r="A1048" s="222">
        <v>423159</v>
      </c>
      <c r="B1048" s="222" t="s">
        <v>3305</v>
      </c>
      <c r="C1048" s="222" t="s">
        <v>660</v>
      </c>
      <c r="D1048" s="222" t="s">
        <v>549</v>
      </c>
      <c r="E1048" s="222" t="s">
        <v>161</v>
      </c>
      <c r="F1048" s="222">
        <v>36312</v>
      </c>
      <c r="G1048" s="222" t="s">
        <v>3536</v>
      </c>
      <c r="H1048" s="222" t="s">
        <v>343</v>
      </c>
      <c r="I1048" s="222" t="s">
        <v>361</v>
      </c>
      <c r="M1048" s="222" t="s">
        <v>320</v>
      </c>
    </row>
    <row r="1049" spans="1:16" ht="17.25" customHeight="1">
      <c r="A1049" s="222">
        <v>423160</v>
      </c>
      <c r="B1049" s="222" t="s">
        <v>1844</v>
      </c>
      <c r="C1049" s="222" t="s">
        <v>765</v>
      </c>
      <c r="D1049" s="222" t="s">
        <v>216</v>
      </c>
      <c r="E1049" s="222" t="s">
        <v>161</v>
      </c>
      <c r="F1049" s="222">
        <v>35862</v>
      </c>
      <c r="G1049" s="222" t="s">
        <v>311</v>
      </c>
      <c r="H1049" s="222" t="s">
        <v>343</v>
      </c>
      <c r="I1049" s="222" t="s">
        <v>470</v>
      </c>
      <c r="M1049" s="222" t="s">
        <v>311</v>
      </c>
    </row>
    <row r="1050" spans="1:16" ht="17.25" customHeight="1">
      <c r="A1050" s="222">
        <v>423163</v>
      </c>
      <c r="B1050" s="222" t="s">
        <v>3148</v>
      </c>
      <c r="C1050" s="222" t="s">
        <v>641</v>
      </c>
      <c r="D1050" s="222" t="s">
        <v>254</v>
      </c>
      <c r="E1050" s="222" t="s">
        <v>161</v>
      </c>
      <c r="F1050" s="222">
        <v>36462</v>
      </c>
      <c r="G1050" s="222" t="s">
        <v>311</v>
      </c>
      <c r="H1050" s="222" t="s">
        <v>343</v>
      </c>
      <c r="I1050" s="222" t="s">
        <v>361</v>
      </c>
      <c r="M1050" s="222" t="s">
        <v>311</v>
      </c>
    </row>
    <row r="1051" spans="1:16" ht="17.25" customHeight="1">
      <c r="A1051" s="222">
        <v>423164</v>
      </c>
      <c r="B1051" s="222" t="s">
        <v>2597</v>
      </c>
      <c r="C1051" s="222" t="s">
        <v>615</v>
      </c>
      <c r="D1051" s="222" t="s">
        <v>777</v>
      </c>
      <c r="E1051" s="222" t="s">
        <v>161</v>
      </c>
      <c r="F1051" s="222">
        <v>35065</v>
      </c>
      <c r="G1051" s="222" t="s">
        <v>311</v>
      </c>
      <c r="H1051" s="222" t="s">
        <v>343</v>
      </c>
      <c r="I1051" s="222" t="s">
        <v>470</v>
      </c>
      <c r="M1051" s="222" t="s">
        <v>311</v>
      </c>
    </row>
    <row r="1052" spans="1:16" ht="17.25" customHeight="1">
      <c r="A1052" s="222">
        <v>423170</v>
      </c>
      <c r="B1052" s="222" t="s">
        <v>1842</v>
      </c>
      <c r="C1052" s="222" t="s">
        <v>129</v>
      </c>
      <c r="D1052" s="222" t="s">
        <v>1843</v>
      </c>
      <c r="E1052" s="222" t="s">
        <v>161</v>
      </c>
      <c r="F1052" s="222">
        <v>35998</v>
      </c>
      <c r="G1052" s="222" t="s">
        <v>3585</v>
      </c>
      <c r="H1052" s="222" t="s">
        <v>343</v>
      </c>
      <c r="I1052" s="222" t="s">
        <v>470</v>
      </c>
      <c r="M1052" s="222" t="s">
        <v>320</v>
      </c>
    </row>
    <row r="1053" spans="1:16" ht="17.25" customHeight="1">
      <c r="A1053" s="222">
        <v>423171</v>
      </c>
      <c r="B1053" s="222" t="s">
        <v>1408</v>
      </c>
      <c r="C1053" s="222" t="s">
        <v>615</v>
      </c>
      <c r="D1053" s="222" t="s">
        <v>777</v>
      </c>
      <c r="E1053" s="222" t="s">
        <v>161</v>
      </c>
      <c r="F1053" s="222">
        <v>35560</v>
      </c>
      <c r="G1053" s="222" t="s">
        <v>311</v>
      </c>
      <c r="H1053" s="222" t="s">
        <v>343</v>
      </c>
      <c r="I1053" s="222" t="s">
        <v>470</v>
      </c>
      <c r="M1053" s="222" t="s">
        <v>320</v>
      </c>
    </row>
    <row r="1054" spans="1:16" ht="17.25" customHeight="1">
      <c r="A1054" s="222">
        <v>423172</v>
      </c>
      <c r="B1054" s="222" t="s">
        <v>2339</v>
      </c>
      <c r="C1054" s="222" t="s">
        <v>597</v>
      </c>
      <c r="D1054" s="222" t="s">
        <v>252</v>
      </c>
      <c r="E1054" s="222" t="s">
        <v>160</v>
      </c>
      <c r="F1054" s="222">
        <v>32874</v>
      </c>
      <c r="G1054" s="222" t="s">
        <v>3712</v>
      </c>
      <c r="H1054" s="222" t="s">
        <v>343</v>
      </c>
      <c r="I1054" s="222" t="s">
        <v>470</v>
      </c>
      <c r="M1054" s="222" t="s">
        <v>342</v>
      </c>
    </row>
    <row r="1055" spans="1:16" ht="17.25" customHeight="1">
      <c r="A1055" s="222">
        <v>423182</v>
      </c>
      <c r="B1055" s="222" t="s">
        <v>2150</v>
      </c>
      <c r="C1055" s="222" t="s">
        <v>123</v>
      </c>
      <c r="D1055" s="222" t="s">
        <v>2151</v>
      </c>
      <c r="E1055" s="222" t="s">
        <v>161</v>
      </c>
      <c r="F1055" s="222">
        <v>34781</v>
      </c>
      <c r="G1055" s="222" t="s">
        <v>311</v>
      </c>
      <c r="H1055" s="222" t="s">
        <v>343</v>
      </c>
      <c r="I1055" s="222" t="s">
        <v>470</v>
      </c>
      <c r="M1055" s="222" t="s">
        <v>311</v>
      </c>
    </row>
    <row r="1056" spans="1:16" ht="17.25" customHeight="1">
      <c r="A1056" s="222">
        <v>423186</v>
      </c>
      <c r="B1056" s="222" t="s">
        <v>3010</v>
      </c>
      <c r="C1056" s="222" t="s">
        <v>970</v>
      </c>
      <c r="D1056" s="222" t="s">
        <v>883</v>
      </c>
      <c r="E1056" s="222" t="s">
        <v>161</v>
      </c>
      <c r="F1056" s="222">
        <v>31270</v>
      </c>
      <c r="G1056" s="222" t="s">
        <v>3466</v>
      </c>
      <c r="H1056" s="222" t="s">
        <v>343</v>
      </c>
      <c r="I1056" s="222" t="s">
        <v>470</v>
      </c>
      <c r="M1056" s="222" t="s">
        <v>320</v>
      </c>
      <c r="N1056" s="222">
        <v>1491</v>
      </c>
      <c r="O1056" s="222">
        <v>43879.401145833333</v>
      </c>
      <c r="P1056" s="222">
        <v>11500</v>
      </c>
    </row>
    <row r="1057" spans="1:13" ht="17.25" customHeight="1">
      <c r="A1057" s="222">
        <v>423191</v>
      </c>
      <c r="B1057" s="222" t="s">
        <v>3229</v>
      </c>
      <c r="C1057" s="222" t="s">
        <v>103</v>
      </c>
      <c r="D1057" s="222" t="s">
        <v>3230</v>
      </c>
      <c r="E1057" s="222" t="s">
        <v>160</v>
      </c>
      <c r="F1057" s="222">
        <v>36104</v>
      </c>
      <c r="G1057" s="222" t="s">
        <v>311</v>
      </c>
      <c r="H1057" s="222" t="s">
        <v>343</v>
      </c>
      <c r="I1057" s="222" t="s">
        <v>361</v>
      </c>
      <c r="M1057" s="222" t="s">
        <v>311</v>
      </c>
    </row>
    <row r="1058" spans="1:13" ht="17.25" customHeight="1">
      <c r="A1058" s="222">
        <v>423193</v>
      </c>
      <c r="B1058" s="222" t="s">
        <v>1407</v>
      </c>
      <c r="C1058" s="222" t="s">
        <v>731</v>
      </c>
      <c r="D1058" s="222" t="s">
        <v>749</v>
      </c>
      <c r="E1058" s="222" t="s">
        <v>160</v>
      </c>
      <c r="F1058" s="222">
        <v>36339</v>
      </c>
      <c r="G1058" s="222" t="s">
        <v>311</v>
      </c>
      <c r="H1058" s="222" t="s">
        <v>343</v>
      </c>
      <c r="I1058" s="222" t="s">
        <v>470</v>
      </c>
      <c r="M1058" s="222" t="s">
        <v>327</v>
      </c>
    </row>
    <row r="1059" spans="1:13" ht="17.25" customHeight="1">
      <c r="A1059" s="222">
        <v>423194</v>
      </c>
      <c r="B1059" s="222" t="s">
        <v>3158</v>
      </c>
      <c r="C1059" s="222" t="s">
        <v>2857</v>
      </c>
      <c r="D1059" s="222" t="s">
        <v>240</v>
      </c>
      <c r="E1059" s="222" t="s">
        <v>161</v>
      </c>
      <c r="F1059" s="222">
        <v>35940</v>
      </c>
      <c r="G1059" s="222" t="s">
        <v>311</v>
      </c>
      <c r="H1059" s="222" t="s">
        <v>343</v>
      </c>
      <c r="I1059" s="222" t="s">
        <v>361</v>
      </c>
      <c r="M1059" s="222" t="s">
        <v>311</v>
      </c>
    </row>
    <row r="1060" spans="1:13" ht="17.25" customHeight="1">
      <c r="A1060" s="222">
        <v>423200</v>
      </c>
      <c r="B1060" s="222" t="s">
        <v>3138</v>
      </c>
      <c r="C1060" s="222" t="s">
        <v>713</v>
      </c>
      <c r="D1060" s="222" t="s">
        <v>235</v>
      </c>
      <c r="E1060" s="222" t="s">
        <v>160</v>
      </c>
      <c r="F1060" s="222">
        <v>35431</v>
      </c>
      <c r="G1060" s="222" t="s">
        <v>311</v>
      </c>
      <c r="H1060" s="222" t="s">
        <v>343</v>
      </c>
      <c r="I1060" s="222" t="s">
        <v>361</v>
      </c>
      <c r="M1060" s="222" t="s">
        <v>320</v>
      </c>
    </row>
    <row r="1061" spans="1:13" ht="17.25" customHeight="1">
      <c r="A1061" s="222">
        <v>423206</v>
      </c>
      <c r="B1061" s="222" t="s">
        <v>1925</v>
      </c>
      <c r="C1061" s="222" t="s">
        <v>1143</v>
      </c>
      <c r="D1061" s="222" t="s">
        <v>1926</v>
      </c>
      <c r="E1061" s="222" t="s">
        <v>161</v>
      </c>
      <c r="F1061" s="222">
        <v>36205</v>
      </c>
      <c r="G1061" s="222" t="s">
        <v>311</v>
      </c>
      <c r="H1061" s="222" t="s">
        <v>343</v>
      </c>
      <c r="I1061" s="222" t="s">
        <v>470</v>
      </c>
      <c r="M1061" s="222" t="s">
        <v>311</v>
      </c>
    </row>
    <row r="1062" spans="1:13" ht="17.25" customHeight="1">
      <c r="A1062" s="222">
        <v>423207</v>
      </c>
      <c r="B1062" s="222" t="s">
        <v>1244</v>
      </c>
      <c r="C1062" s="222" t="s">
        <v>74</v>
      </c>
      <c r="D1062" s="222" t="s">
        <v>246</v>
      </c>
      <c r="E1062" s="222" t="s">
        <v>161</v>
      </c>
      <c r="F1062" s="222">
        <v>34545</v>
      </c>
      <c r="G1062" s="222" t="s">
        <v>311</v>
      </c>
      <c r="H1062" s="222" t="s">
        <v>343</v>
      </c>
      <c r="I1062" s="222" t="s">
        <v>470</v>
      </c>
      <c r="M1062" s="222" t="s">
        <v>311</v>
      </c>
    </row>
    <row r="1063" spans="1:13" ht="17.25" customHeight="1">
      <c r="A1063" s="222">
        <v>423210</v>
      </c>
      <c r="B1063" s="222" t="s">
        <v>2062</v>
      </c>
      <c r="C1063" s="222" t="s">
        <v>91</v>
      </c>
      <c r="D1063" s="222" t="s">
        <v>228</v>
      </c>
      <c r="E1063" s="222" t="s">
        <v>161</v>
      </c>
      <c r="F1063" s="222">
        <v>33607</v>
      </c>
      <c r="G1063" s="222" t="s">
        <v>311</v>
      </c>
      <c r="H1063" s="222" t="s">
        <v>343</v>
      </c>
      <c r="I1063" s="222" t="s">
        <v>470</v>
      </c>
      <c r="M1063" s="222" t="s">
        <v>311</v>
      </c>
    </row>
    <row r="1064" spans="1:13" ht="17.25" customHeight="1">
      <c r="A1064" s="222">
        <v>423211</v>
      </c>
      <c r="B1064" s="222" t="s">
        <v>1841</v>
      </c>
      <c r="C1064" s="222" t="s">
        <v>106</v>
      </c>
      <c r="D1064" s="222" t="s">
        <v>832</v>
      </c>
      <c r="E1064" s="222" t="s">
        <v>161</v>
      </c>
      <c r="F1064" s="222">
        <v>35435</v>
      </c>
      <c r="G1064" s="222" t="s">
        <v>311</v>
      </c>
      <c r="H1064" s="222" t="s">
        <v>343</v>
      </c>
      <c r="I1064" s="222" t="s">
        <v>470</v>
      </c>
      <c r="M1064" s="222" t="s">
        <v>311</v>
      </c>
    </row>
    <row r="1065" spans="1:13" ht="17.25" customHeight="1">
      <c r="A1065" s="222">
        <v>423216</v>
      </c>
      <c r="B1065" s="222" t="s">
        <v>1566</v>
      </c>
      <c r="C1065" s="222" t="s">
        <v>446</v>
      </c>
      <c r="D1065" s="222" t="s">
        <v>655</v>
      </c>
      <c r="E1065" s="222" t="s">
        <v>161</v>
      </c>
      <c r="F1065" s="222">
        <v>35560</v>
      </c>
      <c r="G1065" s="222" t="s">
        <v>311</v>
      </c>
      <c r="H1065" s="222" t="s">
        <v>343</v>
      </c>
      <c r="I1065" s="222" t="s">
        <v>470</v>
      </c>
      <c r="M1065" s="222" t="s">
        <v>311</v>
      </c>
    </row>
    <row r="1066" spans="1:13" ht="17.25" customHeight="1">
      <c r="A1066" s="222">
        <v>423221</v>
      </c>
      <c r="B1066" s="222" t="s">
        <v>1840</v>
      </c>
      <c r="C1066" s="222" t="s">
        <v>95</v>
      </c>
      <c r="D1066" s="222" t="s">
        <v>1053</v>
      </c>
      <c r="E1066" s="222" t="s">
        <v>160</v>
      </c>
      <c r="F1066" s="222">
        <v>36800</v>
      </c>
      <c r="G1066" s="222" t="s">
        <v>3681</v>
      </c>
      <c r="H1066" s="222" t="s">
        <v>343</v>
      </c>
      <c r="I1066" s="222" t="s">
        <v>470</v>
      </c>
      <c r="M1066" s="222" t="s">
        <v>337</v>
      </c>
    </row>
    <row r="1067" spans="1:13" ht="17.25" customHeight="1">
      <c r="A1067" s="222">
        <v>423224</v>
      </c>
      <c r="B1067" s="222" t="s">
        <v>2176</v>
      </c>
      <c r="C1067" s="222" t="s">
        <v>1087</v>
      </c>
      <c r="D1067" s="222" t="s">
        <v>2177</v>
      </c>
      <c r="E1067" s="222" t="s">
        <v>161</v>
      </c>
      <c r="F1067" s="222">
        <v>36552</v>
      </c>
      <c r="G1067" s="222" t="s">
        <v>311</v>
      </c>
      <c r="H1067" s="222" t="s">
        <v>343</v>
      </c>
      <c r="I1067" s="222" t="s">
        <v>470</v>
      </c>
      <c r="M1067" s="222" t="s">
        <v>311</v>
      </c>
    </row>
    <row r="1068" spans="1:13" ht="17.25" customHeight="1">
      <c r="A1068" s="222">
        <v>423226</v>
      </c>
      <c r="B1068" s="222" t="s">
        <v>1809</v>
      </c>
      <c r="C1068" s="222" t="s">
        <v>122</v>
      </c>
      <c r="D1068" s="222" t="s">
        <v>1810</v>
      </c>
      <c r="E1068" s="222" t="s">
        <v>160</v>
      </c>
      <c r="F1068" s="222">
        <v>36060</v>
      </c>
      <c r="G1068" s="222" t="s">
        <v>331</v>
      </c>
      <c r="H1068" s="222" t="s">
        <v>343</v>
      </c>
      <c r="I1068" s="222" t="s">
        <v>470</v>
      </c>
      <c r="M1068" s="222" t="s">
        <v>331</v>
      </c>
    </row>
    <row r="1069" spans="1:13" ht="17.25" customHeight="1">
      <c r="A1069" s="222">
        <v>423227</v>
      </c>
      <c r="B1069" s="222" t="s">
        <v>2190</v>
      </c>
      <c r="C1069" s="222" t="s">
        <v>76</v>
      </c>
      <c r="D1069" s="222" t="s">
        <v>809</v>
      </c>
      <c r="E1069" s="222" t="s">
        <v>160</v>
      </c>
      <c r="F1069" s="222">
        <v>35065</v>
      </c>
      <c r="G1069" s="222" t="s">
        <v>311</v>
      </c>
      <c r="H1069" s="222" t="s">
        <v>343</v>
      </c>
      <c r="I1069" s="222" t="s">
        <v>470</v>
      </c>
      <c r="M1069" s="222" t="s">
        <v>311</v>
      </c>
    </row>
    <row r="1070" spans="1:13" ht="17.25" customHeight="1">
      <c r="A1070" s="222">
        <v>423228</v>
      </c>
      <c r="B1070" s="222" t="s">
        <v>3426</v>
      </c>
      <c r="C1070" s="222" t="s">
        <v>923</v>
      </c>
      <c r="D1070" s="222" t="s">
        <v>266</v>
      </c>
      <c r="E1070" s="222" t="s">
        <v>161</v>
      </c>
      <c r="F1070" s="222">
        <v>36280</v>
      </c>
      <c r="G1070" s="222" t="s">
        <v>324</v>
      </c>
      <c r="H1070" s="222" t="s">
        <v>343</v>
      </c>
      <c r="I1070" s="222" t="s">
        <v>361</v>
      </c>
      <c r="M1070" s="222" t="s">
        <v>324</v>
      </c>
    </row>
    <row r="1071" spans="1:13" ht="17.25" customHeight="1">
      <c r="A1071" s="222">
        <v>423229</v>
      </c>
      <c r="B1071" s="222" t="s">
        <v>1243</v>
      </c>
      <c r="C1071" s="222" t="s">
        <v>1207</v>
      </c>
      <c r="D1071" s="222" t="s">
        <v>142</v>
      </c>
      <c r="E1071" s="222" t="s">
        <v>161</v>
      </c>
      <c r="F1071" s="222">
        <v>36164</v>
      </c>
      <c r="G1071" s="222" t="s">
        <v>311</v>
      </c>
      <c r="H1071" s="222" t="s">
        <v>343</v>
      </c>
      <c r="I1071" s="222" t="s">
        <v>470</v>
      </c>
      <c r="M1071" s="222" t="s">
        <v>311</v>
      </c>
    </row>
    <row r="1072" spans="1:13" ht="17.25" customHeight="1">
      <c r="A1072" s="222">
        <v>423230</v>
      </c>
      <c r="B1072" s="222" t="s">
        <v>2428</v>
      </c>
      <c r="C1072" s="222" t="s">
        <v>622</v>
      </c>
      <c r="D1072" s="222" t="s">
        <v>1028</v>
      </c>
      <c r="E1072" s="222" t="s">
        <v>160</v>
      </c>
      <c r="F1072" s="222">
        <v>31413</v>
      </c>
      <c r="G1072" s="222" t="s">
        <v>3536</v>
      </c>
      <c r="H1072" s="222" t="s">
        <v>343</v>
      </c>
      <c r="I1072" s="222" t="s">
        <v>470</v>
      </c>
      <c r="M1072" s="222" t="s">
        <v>320</v>
      </c>
    </row>
    <row r="1073" spans="1:13" ht="17.25" customHeight="1">
      <c r="A1073" s="222">
        <v>423234</v>
      </c>
      <c r="B1073" s="222" t="s">
        <v>1634</v>
      </c>
      <c r="C1073" s="222" t="s">
        <v>94</v>
      </c>
      <c r="D1073" s="222" t="s">
        <v>741</v>
      </c>
      <c r="E1073" s="222" t="s">
        <v>161</v>
      </c>
      <c r="F1073" s="222">
        <v>36169</v>
      </c>
      <c r="G1073" s="222" t="s">
        <v>311</v>
      </c>
      <c r="H1073" s="222" t="s">
        <v>343</v>
      </c>
      <c r="I1073" s="222" t="s">
        <v>470</v>
      </c>
      <c r="M1073" s="222" t="s">
        <v>311</v>
      </c>
    </row>
    <row r="1074" spans="1:13" ht="17.25" customHeight="1">
      <c r="A1074" s="222">
        <v>423237</v>
      </c>
      <c r="B1074" s="222" t="s">
        <v>2108</v>
      </c>
      <c r="C1074" s="222" t="s">
        <v>73</v>
      </c>
      <c r="D1074" s="222" t="s">
        <v>522</v>
      </c>
      <c r="E1074" s="222" t="s">
        <v>161</v>
      </c>
      <c r="F1074" s="222">
        <v>33947</v>
      </c>
      <c r="G1074" s="222" t="s">
        <v>311</v>
      </c>
      <c r="H1074" s="222" t="s">
        <v>343</v>
      </c>
      <c r="I1074" s="222" t="s">
        <v>470</v>
      </c>
      <c r="M1074" s="222" t="s">
        <v>311</v>
      </c>
    </row>
    <row r="1075" spans="1:13" ht="17.25" customHeight="1">
      <c r="A1075" s="222">
        <v>423243</v>
      </c>
      <c r="B1075" s="222" t="s">
        <v>1838</v>
      </c>
      <c r="C1075" s="222" t="s">
        <v>1109</v>
      </c>
      <c r="D1075" s="222" t="s">
        <v>1839</v>
      </c>
      <c r="E1075" s="222" t="s">
        <v>161</v>
      </c>
      <c r="F1075" s="222">
        <v>36247</v>
      </c>
      <c r="G1075" s="222" t="s">
        <v>311</v>
      </c>
      <c r="H1075" s="222" t="s">
        <v>344</v>
      </c>
      <c r="I1075" s="222" t="s">
        <v>470</v>
      </c>
      <c r="M1075" s="222" t="s">
        <v>297</v>
      </c>
    </row>
    <row r="1076" spans="1:13" ht="17.25" customHeight="1">
      <c r="A1076" s="222">
        <v>423252</v>
      </c>
      <c r="B1076" s="222" t="s">
        <v>3227</v>
      </c>
      <c r="C1076" s="222" t="s">
        <v>67</v>
      </c>
      <c r="D1076" s="222" t="s">
        <v>3228</v>
      </c>
      <c r="E1076" s="222" t="s">
        <v>160</v>
      </c>
      <c r="F1076" s="222">
        <v>36418</v>
      </c>
      <c r="G1076" s="222" t="s">
        <v>3479</v>
      </c>
      <c r="H1076" s="222" t="s">
        <v>343</v>
      </c>
      <c r="I1076" s="222" t="s">
        <v>361</v>
      </c>
      <c r="M1076" s="222" t="s">
        <v>320</v>
      </c>
    </row>
    <row r="1077" spans="1:13" ht="17.25" customHeight="1">
      <c r="A1077" s="222">
        <v>423257</v>
      </c>
      <c r="B1077" s="222" t="s">
        <v>2149</v>
      </c>
      <c r="C1077" s="222" t="s">
        <v>140</v>
      </c>
      <c r="D1077" s="222" t="s">
        <v>224</v>
      </c>
      <c r="E1077" s="222" t="s">
        <v>161</v>
      </c>
      <c r="F1077" s="222">
        <v>36161</v>
      </c>
      <c r="G1077" s="222" t="s">
        <v>311</v>
      </c>
      <c r="H1077" s="222" t="s">
        <v>343</v>
      </c>
      <c r="I1077" s="222" t="s">
        <v>470</v>
      </c>
      <c r="M1077" s="222" t="s">
        <v>311</v>
      </c>
    </row>
    <row r="1078" spans="1:13" ht="17.25" customHeight="1">
      <c r="A1078" s="222">
        <v>423270</v>
      </c>
      <c r="B1078" s="222" t="s">
        <v>2189</v>
      </c>
      <c r="C1078" s="222" t="s">
        <v>92</v>
      </c>
      <c r="D1078" s="222" t="s">
        <v>1139</v>
      </c>
      <c r="E1078" s="222" t="s">
        <v>161</v>
      </c>
      <c r="F1078" s="222">
        <v>35272</v>
      </c>
      <c r="G1078" s="222" t="s">
        <v>311</v>
      </c>
      <c r="H1078" s="222" t="s">
        <v>343</v>
      </c>
      <c r="I1078" s="222" t="s">
        <v>470</v>
      </c>
      <c r="M1078" s="222" t="s">
        <v>320</v>
      </c>
    </row>
    <row r="1079" spans="1:13" ht="17.25" customHeight="1">
      <c r="A1079" s="222">
        <v>423272</v>
      </c>
      <c r="B1079" s="222" t="s">
        <v>2061</v>
      </c>
      <c r="C1079" s="222" t="s">
        <v>114</v>
      </c>
      <c r="D1079" s="222" t="s">
        <v>1512</v>
      </c>
      <c r="E1079" s="222" t="s">
        <v>161</v>
      </c>
      <c r="F1079" s="222">
        <v>35544</v>
      </c>
      <c r="G1079" s="222" t="s">
        <v>3627</v>
      </c>
      <c r="H1079" s="222" t="s">
        <v>343</v>
      </c>
      <c r="I1079" s="222" t="s">
        <v>470</v>
      </c>
      <c r="M1079" s="222" t="s">
        <v>331</v>
      </c>
    </row>
    <row r="1080" spans="1:13" ht="17.25" customHeight="1">
      <c r="A1080" s="222">
        <v>423274</v>
      </c>
      <c r="B1080" s="222" t="s">
        <v>1633</v>
      </c>
      <c r="C1080" s="222" t="s">
        <v>707</v>
      </c>
      <c r="D1080" s="222" t="s">
        <v>228</v>
      </c>
      <c r="E1080" s="222" t="s">
        <v>160</v>
      </c>
      <c r="F1080" s="222">
        <v>36831</v>
      </c>
      <c r="G1080" s="222" t="s">
        <v>311</v>
      </c>
      <c r="H1080" s="222" t="s">
        <v>343</v>
      </c>
      <c r="I1080" s="222" t="s">
        <v>470</v>
      </c>
      <c r="M1080" s="222" t="s">
        <v>311</v>
      </c>
    </row>
    <row r="1081" spans="1:13" ht="17.25" customHeight="1">
      <c r="A1081" s="222">
        <v>423278</v>
      </c>
      <c r="B1081" s="222" t="s">
        <v>512</v>
      </c>
      <c r="C1081" s="222" t="s">
        <v>513</v>
      </c>
      <c r="D1081" s="222" t="s">
        <v>271</v>
      </c>
      <c r="E1081" s="222" t="s">
        <v>160</v>
      </c>
      <c r="H1081" s="222" t="s">
        <v>343</v>
      </c>
      <c r="I1081" s="222" t="s">
        <v>470</v>
      </c>
      <c r="M1081" s="222" t="s">
        <v>311</v>
      </c>
    </row>
    <row r="1082" spans="1:13" ht="17.25" customHeight="1">
      <c r="A1082" s="222">
        <v>423279</v>
      </c>
      <c r="B1082" s="222" t="s">
        <v>614</v>
      </c>
      <c r="C1082" s="222" t="s">
        <v>615</v>
      </c>
      <c r="D1082" s="222" t="s">
        <v>228</v>
      </c>
      <c r="E1082" s="222" t="s">
        <v>160</v>
      </c>
      <c r="F1082" s="222">
        <v>35796</v>
      </c>
      <c r="G1082" s="222" t="s">
        <v>3606</v>
      </c>
      <c r="H1082" s="222" t="s">
        <v>343</v>
      </c>
      <c r="I1082" s="222" t="s">
        <v>470</v>
      </c>
      <c r="M1082" s="222" t="s">
        <v>320</v>
      </c>
    </row>
    <row r="1083" spans="1:13" ht="17.25" customHeight="1">
      <c r="A1083" s="222">
        <v>423280</v>
      </c>
      <c r="B1083" s="222" t="s">
        <v>1242</v>
      </c>
      <c r="C1083" s="222" t="s">
        <v>735</v>
      </c>
      <c r="D1083" s="222" t="s">
        <v>549</v>
      </c>
      <c r="E1083" s="222" t="s">
        <v>160</v>
      </c>
      <c r="F1083" s="222">
        <v>36336</v>
      </c>
      <c r="G1083" s="222" t="s">
        <v>311</v>
      </c>
      <c r="H1083" s="222" t="s">
        <v>343</v>
      </c>
      <c r="I1083" s="222" t="s">
        <v>470</v>
      </c>
      <c r="M1083" s="222" t="s">
        <v>311</v>
      </c>
    </row>
    <row r="1084" spans="1:13" ht="17.25" customHeight="1">
      <c r="A1084" s="222">
        <v>423283</v>
      </c>
      <c r="B1084" s="222" t="s">
        <v>1923</v>
      </c>
      <c r="C1084" s="222" t="s">
        <v>793</v>
      </c>
      <c r="D1084" s="222" t="s">
        <v>1924</v>
      </c>
      <c r="E1084" s="222" t="s">
        <v>160</v>
      </c>
      <c r="F1084" s="222">
        <v>36182</v>
      </c>
      <c r="G1084" s="222" t="s">
        <v>3495</v>
      </c>
      <c r="H1084" s="222" t="s">
        <v>343</v>
      </c>
      <c r="I1084" s="222" t="s">
        <v>470</v>
      </c>
      <c r="M1084" s="222" t="s">
        <v>320</v>
      </c>
    </row>
    <row r="1085" spans="1:13" ht="17.25" customHeight="1">
      <c r="A1085" s="222">
        <v>423284</v>
      </c>
      <c r="B1085" s="222" t="s">
        <v>3114</v>
      </c>
      <c r="C1085" s="222" t="s">
        <v>667</v>
      </c>
      <c r="D1085" s="222" t="s">
        <v>224</v>
      </c>
      <c r="E1085" s="222" t="s">
        <v>160</v>
      </c>
      <c r="F1085" s="222">
        <v>36063</v>
      </c>
      <c r="G1085" s="222" t="s">
        <v>331</v>
      </c>
      <c r="H1085" s="222" t="s">
        <v>343</v>
      </c>
      <c r="I1085" s="222" t="s">
        <v>361</v>
      </c>
      <c r="M1085" s="222" t="s">
        <v>331</v>
      </c>
    </row>
    <row r="1086" spans="1:13" ht="17.25" customHeight="1">
      <c r="A1086" s="222">
        <v>423286</v>
      </c>
      <c r="B1086" s="222" t="s">
        <v>1241</v>
      </c>
      <c r="C1086" s="222" t="s">
        <v>719</v>
      </c>
      <c r="D1086" s="222" t="s">
        <v>1190</v>
      </c>
      <c r="E1086" s="222" t="s">
        <v>160</v>
      </c>
      <c r="F1086" s="222">
        <v>35593</v>
      </c>
      <c r="G1086" s="222" t="s">
        <v>311</v>
      </c>
      <c r="H1086" s="222" t="s">
        <v>343</v>
      </c>
      <c r="I1086" s="222" t="s">
        <v>470</v>
      </c>
      <c r="M1086" s="222" t="s">
        <v>311</v>
      </c>
    </row>
    <row r="1087" spans="1:13" ht="17.25" customHeight="1">
      <c r="A1087" s="222">
        <v>423287</v>
      </c>
      <c r="B1087" s="222" t="s">
        <v>2921</v>
      </c>
      <c r="C1087" s="222" t="s">
        <v>95</v>
      </c>
      <c r="D1087" s="222" t="s">
        <v>2922</v>
      </c>
      <c r="E1087" s="222" t="s">
        <v>160</v>
      </c>
      <c r="F1087" s="222">
        <v>35245</v>
      </c>
      <c r="G1087" s="222" t="s">
        <v>315</v>
      </c>
      <c r="H1087" s="222" t="s">
        <v>343</v>
      </c>
      <c r="I1087" s="222" t="s">
        <v>470</v>
      </c>
      <c r="M1087" s="222" t="s">
        <v>320</v>
      </c>
    </row>
    <row r="1088" spans="1:13" ht="17.25" customHeight="1">
      <c r="A1088" s="222">
        <v>423290</v>
      </c>
      <c r="B1088" s="222" t="s">
        <v>2300</v>
      </c>
      <c r="C1088" s="222" t="s">
        <v>1142</v>
      </c>
      <c r="D1088" s="222" t="s">
        <v>246</v>
      </c>
      <c r="E1088" s="222" t="s">
        <v>160</v>
      </c>
      <c r="F1088" s="222">
        <v>34810</v>
      </c>
      <c r="G1088" s="222" t="s">
        <v>311</v>
      </c>
      <c r="H1088" s="222" t="s">
        <v>343</v>
      </c>
      <c r="I1088" s="222" t="s">
        <v>470</v>
      </c>
      <c r="M1088" s="222" t="s">
        <v>311</v>
      </c>
    </row>
    <row r="1089" spans="1:16" ht="17.25" customHeight="1">
      <c r="A1089" s="222">
        <v>423299</v>
      </c>
      <c r="B1089" s="222" t="s">
        <v>3317</v>
      </c>
      <c r="C1089" s="222" t="s">
        <v>135</v>
      </c>
      <c r="D1089" s="222" t="s">
        <v>239</v>
      </c>
      <c r="E1089" s="222" t="s">
        <v>160</v>
      </c>
      <c r="F1089" s="222">
        <v>36441</v>
      </c>
      <c r="G1089" s="222" t="s">
        <v>3519</v>
      </c>
      <c r="H1089" s="222" t="s">
        <v>344</v>
      </c>
      <c r="I1089" s="222" t="s">
        <v>361</v>
      </c>
      <c r="M1089" s="222" t="s">
        <v>297</v>
      </c>
    </row>
    <row r="1090" spans="1:16" ht="17.25" customHeight="1">
      <c r="A1090" s="222">
        <v>423307</v>
      </c>
      <c r="B1090" s="222" t="s">
        <v>1807</v>
      </c>
      <c r="C1090" s="222" t="s">
        <v>1808</v>
      </c>
      <c r="D1090" s="222" t="s">
        <v>272</v>
      </c>
      <c r="E1090" s="222" t="s">
        <v>160</v>
      </c>
      <c r="F1090" s="222">
        <v>36526</v>
      </c>
      <c r="G1090" s="222" t="s">
        <v>311</v>
      </c>
      <c r="H1090" s="222" t="s">
        <v>343</v>
      </c>
      <c r="I1090" s="222" t="s">
        <v>470</v>
      </c>
      <c r="M1090" s="222" t="s">
        <v>311</v>
      </c>
    </row>
    <row r="1091" spans="1:16" ht="17.25" customHeight="1">
      <c r="A1091" s="222">
        <v>423315</v>
      </c>
      <c r="B1091" s="222" t="s">
        <v>2219</v>
      </c>
      <c r="C1091" s="222" t="s">
        <v>73</v>
      </c>
      <c r="D1091" s="222" t="s">
        <v>258</v>
      </c>
      <c r="E1091" s="222" t="s">
        <v>160</v>
      </c>
      <c r="F1091" s="222">
        <v>34989</v>
      </c>
      <c r="G1091" s="222" t="s">
        <v>311</v>
      </c>
      <c r="H1091" s="222" t="s">
        <v>343</v>
      </c>
      <c r="I1091" s="222" t="s">
        <v>470</v>
      </c>
      <c r="M1091" s="222" t="s">
        <v>311</v>
      </c>
    </row>
    <row r="1092" spans="1:16" ht="17.25" customHeight="1">
      <c r="A1092" s="222">
        <v>423317</v>
      </c>
      <c r="B1092" s="222" t="s">
        <v>3083</v>
      </c>
      <c r="C1092" s="222" t="s">
        <v>98</v>
      </c>
      <c r="D1092" s="222" t="s">
        <v>3084</v>
      </c>
      <c r="E1092" s="222" t="s">
        <v>160</v>
      </c>
      <c r="F1092" s="222">
        <v>35478</v>
      </c>
      <c r="G1092" s="222" t="s">
        <v>311</v>
      </c>
      <c r="H1092" s="222" t="s">
        <v>343</v>
      </c>
      <c r="I1092" s="222" t="s">
        <v>470</v>
      </c>
      <c r="M1092" s="222" t="s">
        <v>311</v>
      </c>
      <c r="N1092" s="222">
        <v>947</v>
      </c>
      <c r="O1092" s="222">
        <v>43852.533263888887</v>
      </c>
      <c r="P1092" s="222">
        <v>10000</v>
      </c>
    </row>
    <row r="1093" spans="1:16" ht="17.25" customHeight="1">
      <c r="A1093" s="222">
        <v>423319</v>
      </c>
      <c r="B1093" s="222" t="s">
        <v>1892</v>
      </c>
      <c r="C1093" s="222" t="s">
        <v>1116</v>
      </c>
      <c r="D1093" s="222" t="s">
        <v>651</v>
      </c>
      <c r="E1093" s="222" t="s">
        <v>160</v>
      </c>
      <c r="F1093" s="222">
        <v>35558</v>
      </c>
      <c r="G1093" s="222" t="s">
        <v>3506</v>
      </c>
      <c r="H1093" s="222" t="s">
        <v>343</v>
      </c>
      <c r="I1093" s="222" t="s">
        <v>470</v>
      </c>
      <c r="M1093" s="222" t="s">
        <v>320</v>
      </c>
    </row>
    <row r="1094" spans="1:16" ht="17.25" customHeight="1">
      <c r="A1094" s="222">
        <v>423328</v>
      </c>
      <c r="B1094" s="222" t="s">
        <v>1240</v>
      </c>
      <c r="C1094" s="222" t="s">
        <v>94</v>
      </c>
      <c r="D1094" s="222" t="s">
        <v>226</v>
      </c>
      <c r="E1094" s="222" t="s">
        <v>160</v>
      </c>
      <c r="F1094" s="222">
        <v>36342</v>
      </c>
      <c r="G1094" s="222" t="s">
        <v>311</v>
      </c>
      <c r="H1094" s="222" t="s">
        <v>343</v>
      </c>
      <c r="I1094" s="222" t="s">
        <v>470</v>
      </c>
      <c r="M1094" s="222" t="s">
        <v>337</v>
      </c>
    </row>
    <row r="1095" spans="1:16" ht="17.25" customHeight="1">
      <c r="A1095" s="222">
        <v>423329</v>
      </c>
      <c r="B1095" s="222" t="s">
        <v>2896</v>
      </c>
      <c r="C1095" s="222" t="s">
        <v>92</v>
      </c>
      <c r="D1095" s="222" t="s">
        <v>2897</v>
      </c>
      <c r="E1095" s="222" t="s">
        <v>160</v>
      </c>
      <c r="F1095" s="222">
        <v>34455</v>
      </c>
      <c r="G1095" s="222" t="s">
        <v>311</v>
      </c>
      <c r="H1095" s="222" t="s">
        <v>343</v>
      </c>
      <c r="I1095" s="222" t="s">
        <v>470</v>
      </c>
      <c r="M1095" s="222" t="s">
        <v>320</v>
      </c>
    </row>
    <row r="1096" spans="1:16" ht="17.25" customHeight="1">
      <c r="A1096" s="222">
        <v>423335</v>
      </c>
      <c r="B1096" s="222" t="s">
        <v>1533</v>
      </c>
      <c r="C1096" s="222" t="s">
        <v>94</v>
      </c>
      <c r="D1096" s="222" t="s">
        <v>254</v>
      </c>
      <c r="E1096" s="222" t="s">
        <v>160</v>
      </c>
      <c r="F1096" s="222">
        <v>36527</v>
      </c>
      <c r="G1096" s="222" t="s">
        <v>311</v>
      </c>
      <c r="H1096" s="222" t="s">
        <v>343</v>
      </c>
      <c r="I1096" s="222" t="s">
        <v>470</v>
      </c>
      <c r="M1096" s="222" t="s">
        <v>311</v>
      </c>
    </row>
    <row r="1097" spans="1:16" ht="17.25" customHeight="1">
      <c r="A1097" s="222">
        <v>423336</v>
      </c>
      <c r="B1097" s="222" t="s">
        <v>1669</v>
      </c>
      <c r="C1097" s="222" t="s">
        <v>135</v>
      </c>
      <c r="D1097" s="222" t="s">
        <v>264</v>
      </c>
      <c r="E1097" s="222" t="s">
        <v>160</v>
      </c>
      <c r="F1097" s="222">
        <v>35796</v>
      </c>
      <c r="G1097" s="222" t="s">
        <v>311</v>
      </c>
      <c r="H1097" s="222" t="s">
        <v>343</v>
      </c>
      <c r="I1097" s="222" t="s">
        <v>470</v>
      </c>
      <c r="M1097" s="222" t="s">
        <v>311</v>
      </c>
    </row>
    <row r="1098" spans="1:16" ht="17.25" customHeight="1">
      <c r="A1098" s="222">
        <v>423337</v>
      </c>
      <c r="B1098" s="222" t="s">
        <v>1448</v>
      </c>
      <c r="C1098" s="222" t="s">
        <v>90</v>
      </c>
      <c r="D1098" s="222" t="s">
        <v>218</v>
      </c>
      <c r="E1098" s="222" t="s">
        <v>160</v>
      </c>
      <c r="F1098" s="222">
        <v>29782</v>
      </c>
      <c r="G1098" s="222" t="s">
        <v>824</v>
      </c>
      <c r="H1098" s="222" t="s">
        <v>343</v>
      </c>
      <c r="I1098" s="222" t="s">
        <v>470</v>
      </c>
      <c r="M1098" s="222" t="s">
        <v>314</v>
      </c>
    </row>
    <row r="1099" spans="1:16" ht="17.25" customHeight="1">
      <c r="A1099" s="222">
        <v>423339</v>
      </c>
      <c r="B1099" s="222" t="s">
        <v>1632</v>
      </c>
      <c r="C1099" s="222" t="s">
        <v>94</v>
      </c>
      <c r="D1099" s="222" t="s">
        <v>266</v>
      </c>
      <c r="E1099" s="222" t="s">
        <v>160</v>
      </c>
      <c r="F1099" s="222">
        <v>35796</v>
      </c>
      <c r="G1099" s="222" t="s">
        <v>3472</v>
      </c>
      <c r="H1099" s="222" t="s">
        <v>343</v>
      </c>
      <c r="I1099" s="222" t="s">
        <v>470</v>
      </c>
      <c r="M1099" s="222" t="s">
        <v>320</v>
      </c>
    </row>
    <row r="1100" spans="1:16" ht="17.25" customHeight="1">
      <c r="A1100" s="222">
        <v>423342</v>
      </c>
      <c r="B1100" s="222" t="s">
        <v>2086</v>
      </c>
      <c r="C1100" s="222" t="s">
        <v>2087</v>
      </c>
      <c r="D1100" s="222" t="s">
        <v>1107</v>
      </c>
      <c r="E1100" s="222" t="s">
        <v>160</v>
      </c>
      <c r="F1100" s="222">
        <v>35999</v>
      </c>
      <c r="G1100" s="222" t="s">
        <v>311</v>
      </c>
      <c r="H1100" s="222" t="s">
        <v>343</v>
      </c>
      <c r="I1100" s="222" t="s">
        <v>470</v>
      </c>
      <c r="M1100" s="222" t="s">
        <v>311</v>
      </c>
    </row>
    <row r="1101" spans="1:16" ht="17.25" customHeight="1">
      <c r="A1101" s="222">
        <v>423347</v>
      </c>
      <c r="B1101" s="222" t="s">
        <v>3113</v>
      </c>
      <c r="C1101" s="222" t="s">
        <v>67</v>
      </c>
      <c r="D1101" s="222" t="s">
        <v>238</v>
      </c>
      <c r="E1101" s="222" t="s">
        <v>160</v>
      </c>
      <c r="F1101" s="222">
        <v>36415</v>
      </c>
      <c r="G1101" s="222" t="s">
        <v>3506</v>
      </c>
      <c r="H1101" s="222" t="s">
        <v>343</v>
      </c>
      <c r="I1101" s="222" t="s">
        <v>361</v>
      </c>
      <c r="M1101" s="222" t="s">
        <v>320</v>
      </c>
    </row>
    <row r="1102" spans="1:16" ht="17.25" customHeight="1">
      <c r="A1102" s="222">
        <v>423352</v>
      </c>
      <c r="B1102" s="222" t="s">
        <v>1406</v>
      </c>
      <c r="C1102" s="222" t="s">
        <v>73</v>
      </c>
      <c r="D1102" s="222" t="s">
        <v>1162</v>
      </c>
      <c r="E1102" s="222" t="s">
        <v>161</v>
      </c>
      <c r="F1102" s="222">
        <v>28145</v>
      </c>
      <c r="G1102" s="222" t="s">
        <v>330</v>
      </c>
      <c r="H1102" s="222" t="s">
        <v>343</v>
      </c>
      <c r="I1102" s="222" t="s">
        <v>470</v>
      </c>
      <c r="M1102" s="222" t="s">
        <v>330</v>
      </c>
    </row>
    <row r="1103" spans="1:16" ht="17.25" customHeight="1">
      <c r="A1103" s="222">
        <v>423354</v>
      </c>
      <c r="B1103" s="222" t="s">
        <v>2299</v>
      </c>
      <c r="C1103" s="222" t="s">
        <v>115</v>
      </c>
      <c r="D1103" s="222" t="s">
        <v>255</v>
      </c>
      <c r="E1103" s="222" t="s">
        <v>161</v>
      </c>
      <c r="F1103" s="222">
        <v>28293</v>
      </c>
      <c r="G1103" s="222" t="s">
        <v>311</v>
      </c>
      <c r="H1103" s="222" t="s">
        <v>343</v>
      </c>
      <c r="I1103" s="222" t="s">
        <v>470</v>
      </c>
      <c r="M1103" s="222" t="s">
        <v>311</v>
      </c>
    </row>
    <row r="1104" spans="1:16" ht="17.25" customHeight="1">
      <c r="A1104" s="222">
        <v>423359</v>
      </c>
      <c r="B1104" s="222" t="s">
        <v>2482</v>
      </c>
      <c r="C1104" s="222" t="s">
        <v>73</v>
      </c>
      <c r="D1104" s="222" t="s">
        <v>295</v>
      </c>
      <c r="E1104" s="222" t="s">
        <v>160</v>
      </c>
      <c r="F1104" s="222">
        <v>36526</v>
      </c>
      <c r="G1104" s="222" t="s">
        <v>311</v>
      </c>
      <c r="H1104" s="222" t="s">
        <v>343</v>
      </c>
      <c r="I1104" s="222" t="s">
        <v>470</v>
      </c>
      <c r="M1104" s="222" t="s">
        <v>311</v>
      </c>
    </row>
    <row r="1105" spans="1:13" ht="17.25" customHeight="1">
      <c r="A1105" s="222">
        <v>423360</v>
      </c>
      <c r="B1105" s="222" t="s">
        <v>2427</v>
      </c>
      <c r="C1105" s="222" t="s">
        <v>628</v>
      </c>
      <c r="D1105" s="222" t="s">
        <v>223</v>
      </c>
      <c r="E1105" s="222" t="s">
        <v>160</v>
      </c>
      <c r="F1105" s="222">
        <v>35815</v>
      </c>
      <c r="G1105" s="222" t="s">
        <v>331</v>
      </c>
      <c r="H1105" s="222" t="s">
        <v>343</v>
      </c>
      <c r="I1105" s="222" t="s">
        <v>470</v>
      </c>
      <c r="M1105" s="222" t="s">
        <v>331</v>
      </c>
    </row>
    <row r="1106" spans="1:13" ht="17.25" customHeight="1">
      <c r="A1106" s="222">
        <v>423362</v>
      </c>
      <c r="B1106" s="222" t="s">
        <v>3206</v>
      </c>
      <c r="C1106" s="222" t="s">
        <v>129</v>
      </c>
      <c r="D1106" s="222" t="s">
        <v>781</v>
      </c>
      <c r="E1106" s="222" t="s">
        <v>160</v>
      </c>
      <c r="F1106" s="222">
        <v>36161</v>
      </c>
      <c r="G1106" s="222" t="s">
        <v>3745</v>
      </c>
      <c r="H1106" s="222" t="s">
        <v>343</v>
      </c>
      <c r="I1106" s="222" t="s">
        <v>361</v>
      </c>
      <c r="M1106" s="222" t="s">
        <v>337</v>
      </c>
    </row>
    <row r="1107" spans="1:13" ht="17.25" customHeight="1">
      <c r="A1107" s="222">
        <v>423372</v>
      </c>
      <c r="B1107" s="222" t="s">
        <v>1565</v>
      </c>
      <c r="C1107" s="222" t="s">
        <v>94</v>
      </c>
      <c r="D1107" s="222" t="s">
        <v>777</v>
      </c>
      <c r="E1107" s="222" t="s">
        <v>161</v>
      </c>
      <c r="F1107" s="222">
        <v>36085</v>
      </c>
      <c r="G1107" s="222" t="s">
        <v>311</v>
      </c>
      <c r="H1107" s="222" t="s">
        <v>343</v>
      </c>
      <c r="I1107" s="222" t="s">
        <v>470</v>
      </c>
      <c r="M1107" s="222" t="s">
        <v>337</v>
      </c>
    </row>
    <row r="1108" spans="1:13" ht="17.25" customHeight="1">
      <c r="A1108" s="222">
        <v>423375</v>
      </c>
      <c r="B1108" s="222" t="s">
        <v>3300</v>
      </c>
      <c r="C1108" s="222" t="s">
        <v>1207</v>
      </c>
      <c r="D1108" s="222" t="s">
        <v>847</v>
      </c>
      <c r="E1108" s="222" t="s">
        <v>161</v>
      </c>
      <c r="F1108" s="222">
        <v>35945</v>
      </c>
      <c r="G1108" s="222" t="s">
        <v>311</v>
      </c>
      <c r="H1108" s="222" t="s">
        <v>343</v>
      </c>
      <c r="I1108" s="222" t="s">
        <v>361</v>
      </c>
      <c r="M1108" s="222" t="s">
        <v>311</v>
      </c>
    </row>
    <row r="1109" spans="1:13" ht="17.25" customHeight="1">
      <c r="A1109" s="222">
        <v>423377</v>
      </c>
      <c r="B1109" s="222" t="s">
        <v>2280</v>
      </c>
      <c r="C1109" s="222" t="s">
        <v>685</v>
      </c>
      <c r="D1109" s="222" t="s">
        <v>1014</v>
      </c>
      <c r="E1109" s="222" t="s">
        <v>161</v>
      </c>
      <c r="F1109" s="222">
        <v>30983</v>
      </c>
      <c r="G1109" s="222" t="s">
        <v>311</v>
      </c>
      <c r="H1109" s="222" t="s">
        <v>343</v>
      </c>
      <c r="I1109" s="222" t="s">
        <v>470</v>
      </c>
      <c r="M1109" s="222" t="s">
        <v>316</v>
      </c>
    </row>
    <row r="1110" spans="1:13" ht="17.25" customHeight="1">
      <c r="A1110" s="222">
        <v>423379</v>
      </c>
      <c r="B1110" s="222" t="s">
        <v>1532</v>
      </c>
      <c r="C1110" s="222" t="s">
        <v>107</v>
      </c>
      <c r="D1110" s="222" t="s">
        <v>1097</v>
      </c>
      <c r="E1110" s="222" t="s">
        <v>161</v>
      </c>
      <c r="F1110" s="222">
        <v>33784</v>
      </c>
      <c r="G1110" s="222" t="s">
        <v>311</v>
      </c>
      <c r="H1110" s="222" t="s">
        <v>343</v>
      </c>
      <c r="I1110" s="222" t="s">
        <v>470</v>
      </c>
      <c r="M1110" s="222" t="s">
        <v>311</v>
      </c>
    </row>
    <row r="1111" spans="1:13" ht="17.25" customHeight="1">
      <c r="A1111" s="222">
        <v>423382</v>
      </c>
      <c r="B1111" s="222" t="s">
        <v>1771</v>
      </c>
      <c r="C1111" s="222" t="s">
        <v>71</v>
      </c>
      <c r="D1111" s="222" t="s">
        <v>253</v>
      </c>
      <c r="E1111" s="222" t="s">
        <v>161</v>
      </c>
      <c r="F1111" s="222">
        <v>36165</v>
      </c>
      <c r="G1111" s="222" t="s">
        <v>3610</v>
      </c>
      <c r="H1111" s="222" t="s">
        <v>343</v>
      </c>
      <c r="I1111" s="222" t="s">
        <v>470</v>
      </c>
      <c r="M1111" s="222" t="s">
        <v>320</v>
      </c>
    </row>
    <row r="1112" spans="1:13" ht="17.25" customHeight="1">
      <c r="A1112" s="222">
        <v>423387</v>
      </c>
      <c r="B1112" s="222" t="s">
        <v>1238</v>
      </c>
      <c r="C1112" s="222" t="s">
        <v>1239</v>
      </c>
      <c r="D1112" s="222" t="s">
        <v>623</v>
      </c>
      <c r="E1112" s="222" t="s">
        <v>160</v>
      </c>
      <c r="F1112" s="222">
        <v>36288</v>
      </c>
      <c r="G1112" s="222" t="s">
        <v>321</v>
      </c>
      <c r="H1112" s="222" t="s">
        <v>343</v>
      </c>
      <c r="I1112" s="222" t="s">
        <v>470</v>
      </c>
      <c r="M1112" s="222" t="s">
        <v>311</v>
      </c>
    </row>
    <row r="1113" spans="1:13" ht="17.25" customHeight="1">
      <c r="A1113" s="222">
        <v>423390</v>
      </c>
      <c r="B1113" s="222" t="s">
        <v>1836</v>
      </c>
      <c r="C1113" s="222" t="s">
        <v>1837</v>
      </c>
      <c r="D1113" s="222" t="s">
        <v>215</v>
      </c>
      <c r="E1113" s="222" t="s">
        <v>160</v>
      </c>
      <c r="F1113" s="222">
        <v>35310</v>
      </c>
      <c r="G1113" s="222" t="s">
        <v>311</v>
      </c>
      <c r="H1113" s="222" t="s">
        <v>343</v>
      </c>
      <c r="I1113" s="222" t="s">
        <v>470</v>
      </c>
      <c r="M1113" s="222" t="s">
        <v>320</v>
      </c>
    </row>
    <row r="1114" spans="1:13" ht="17.25" customHeight="1">
      <c r="A1114" s="222">
        <v>423394</v>
      </c>
      <c r="B1114" s="222" t="s">
        <v>1531</v>
      </c>
      <c r="C1114" s="222" t="s">
        <v>73</v>
      </c>
      <c r="D1114" s="222" t="s">
        <v>881</v>
      </c>
      <c r="E1114" s="222" t="s">
        <v>160</v>
      </c>
      <c r="F1114" s="222">
        <v>35874</v>
      </c>
      <c r="G1114" s="222" t="s">
        <v>3630</v>
      </c>
      <c r="H1114" s="222" t="s">
        <v>343</v>
      </c>
      <c r="I1114" s="222" t="s">
        <v>470</v>
      </c>
      <c r="M1114" s="222" t="s">
        <v>342</v>
      </c>
    </row>
    <row r="1115" spans="1:13" ht="17.25" customHeight="1">
      <c r="A1115" s="222">
        <v>423395</v>
      </c>
      <c r="B1115" s="222" t="s">
        <v>2218</v>
      </c>
      <c r="C1115" s="222" t="s">
        <v>106</v>
      </c>
      <c r="D1115" s="222" t="s">
        <v>1115</v>
      </c>
      <c r="E1115" s="222" t="s">
        <v>160</v>
      </c>
      <c r="F1115" s="222">
        <v>35822</v>
      </c>
      <c r="G1115" s="222" t="s">
        <v>311</v>
      </c>
      <c r="H1115" s="222" t="s">
        <v>343</v>
      </c>
      <c r="I1115" s="222" t="s">
        <v>470</v>
      </c>
      <c r="M1115" s="222" t="s">
        <v>311</v>
      </c>
    </row>
    <row r="1116" spans="1:13" ht="17.25" customHeight="1">
      <c r="A1116" s="222">
        <v>423407</v>
      </c>
      <c r="B1116" s="222" t="s">
        <v>2481</v>
      </c>
      <c r="C1116" s="222" t="s">
        <v>667</v>
      </c>
      <c r="D1116" s="222" t="s">
        <v>228</v>
      </c>
      <c r="E1116" s="222" t="s">
        <v>160</v>
      </c>
      <c r="F1116" s="222">
        <v>35853</v>
      </c>
      <c r="G1116" s="222" t="s">
        <v>328</v>
      </c>
      <c r="H1116" s="222" t="s">
        <v>343</v>
      </c>
      <c r="I1116" s="222" t="s">
        <v>470</v>
      </c>
      <c r="M1116" s="222" t="s">
        <v>320</v>
      </c>
    </row>
    <row r="1117" spans="1:13" ht="17.25" customHeight="1">
      <c r="A1117" s="222">
        <v>423411</v>
      </c>
      <c r="B1117" s="222" t="s">
        <v>2084</v>
      </c>
      <c r="C1117" s="222" t="s">
        <v>660</v>
      </c>
      <c r="D1117" s="222" t="s">
        <v>2085</v>
      </c>
      <c r="E1117" s="222" t="s">
        <v>160</v>
      </c>
      <c r="F1117" s="222">
        <v>36028</v>
      </c>
      <c r="G1117" s="222" t="s">
        <v>3518</v>
      </c>
      <c r="H1117" s="222" t="s">
        <v>343</v>
      </c>
      <c r="I1117" s="222" t="s">
        <v>470</v>
      </c>
      <c r="M1117" s="222" t="s">
        <v>316</v>
      </c>
    </row>
    <row r="1118" spans="1:13" ht="17.25" customHeight="1">
      <c r="A1118" s="222">
        <v>423412</v>
      </c>
      <c r="B1118" s="222" t="s">
        <v>2377</v>
      </c>
      <c r="C1118" s="222" t="s">
        <v>94</v>
      </c>
      <c r="D1118" s="222" t="s">
        <v>965</v>
      </c>
      <c r="E1118" s="222" t="s">
        <v>160</v>
      </c>
      <c r="F1118" s="222">
        <v>36051</v>
      </c>
      <c r="G1118" s="222" t="s">
        <v>328</v>
      </c>
      <c r="H1118" s="222" t="s">
        <v>343</v>
      </c>
      <c r="I1118" s="222" t="s">
        <v>361</v>
      </c>
      <c r="M1118" s="222" t="s">
        <v>324</v>
      </c>
    </row>
    <row r="1119" spans="1:13" ht="17.25" customHeight="1">
      <c r="A1119" s="222">
        <v>423419</v>
      </c>
      <c r="B1119" s="222" t="s">
        <v>1529</v>
      </c>
      <c r="C1119" s="222" t="s">
        <v>640</v>
      </c>
      <c r="D1119" s="222" t="s">
        <v>1530</v>
      </c>
      <c r="E1119" s="222" t="s">
        <v>160</v>
      </c>
      <c r="F1119" s="222">
        <v>35921</v>
      </c>
      <c r="G1119" s="222" t="s">
        <v>311</v>
      </c>
      <c r="H1119" s="222" t="s">
        <v>343</v>
      </c>
      <c r="I1119" s="222" t="s">
        <v>470</v>
      </c>
      <c r="M1119" s="222" t="s">
        <v>320</v>
      </c>
    </row>
    <row r="1120" spans="1:13" ht="17.25" customHeight="1">
      <c r="A1120" s="222">
        <v>423420</v>
      </c>
      <c r="B1120" s="222" t="s">
        <v>3344</v>
      </c>
      <c r="C1120" s="222" t="s">
        <v>140</v>
      </c>
      <c r="D1120" s="222" t="s">
        <v>3345</v>
      </c>
      <c r="E1120" s="222" t="s">
        <v>160</v>
      </c>
      <c r="F1120" s="222">
        <v>36192</v>
      </c>
      <c r="G1120" s="222" t="s">
        <v>3510</v>
      </c>
      <c r="H1120" s="222" t="s">
        <v>343</v>
      </c>
      <c r="I1120" s="222" t="s">
        <v>361</v>
      </c>
      <c r="M1120" s="222" t="s">
        <v>320</v>
      </c>
    </row>
    <row r="1121" spans="1:13" ht="17.25" customHeight="1">
      <c r="A1121" s="222">
        <v>423421</v>
      </c>
      <c r="B1121" s="222" t="s">
        <v>1237</v>
      </c>
      <c r="C1121" s="222" t="s">
        <v>71</v>
      </c>
      <c r="D1121" s="222" t="s">
        <v>277</v>
      </c>
      <c r="E1121" s="222" t="s">
        <v>160</v>
      </c>
      <c r="F1121" s="222">
        <v>35723</v>
      </c>
      <c r="G1121" s="222" t="s">
        <v>3477</v>
      </c>
      <c r="H1121" s="222" t="s">
        <v>343</v>
      </c>
      <c r="I1121" s="222" t="s">
        <v>470</v>
      </c>
      <c r="M1121" s="222" t="s">
        <v>320</v>
      </c>
    </row>
    <row r="1122" spans="1:13" ht="17.25" customHeight="1">
      <c r="A1122" s="222">
        <v>423422</v>
      </c>
      <c r="B1122" s="222" t="s">
        <v>2147</v>
      </c>
      <c r="C1122" s="222" t="s">
        <v>867</v>
      </c>
      <c r="D1122" s="222" t="s">
        <v>2148</v>
      </c>
      <c r="E1122" s="222" t="s">
        <v>160</v>
      </c>
      <c r="F1122" s="222">
        <v>35816</v>
      </c>
      <c r="G1122" s="222" t="s">
        <v>3499</v>
      </c>
      <c r="H1122" s="222" t="s">
        <v>343</v>
      </c>
      <c r="I1122" s="222" t="s">
        <v>470</v>
      </c>
      <c r="M1122" s="222" t="s">
        <v>320</v>
      </c>
    </row>
    <row r="1123" spans="1:13" ht="17.25" customHeight="1">
      <c r="A1123" s="222">
        <v>423425</v>
      </c>
      <c r="B1123" s="222" t="s">
        <v>2028</v>
      </c>
      <c r="C1123" s="222" t="s">
        <v>641</v>
      </c>
      <c r="D1123" s="222" t="s">
        <v>223</v>
      </c>
      <c r="E1123" s="222" t="s">
        <v>160</v>
      </c>
      <c r="F1123" s="222">
        <v>35075</v>
      </c>
      <c r="G1123" s="222" t="s">
        <v>3477</v>
      </c>
      <c r="H1123" s="222" t="s">
        <v>343</v>
      </c>
      <c r="I1123" s="222" t="s">
        <v>470</v>
      </c>
      <c r="M1123" s="222" t="s">
        <v>320</v>
      </c>
    </row>
    <row r="1124" spans="1:13" ht="17.25" customHeight="1">
      <c r="A1124" s="222">
        <v>423431</v>
      </c>
      <c r="B1124" s="222" t="s">
        <v>1357</v>
      </c>
      <c r="C1124" s="222" t="s">
        <v>73</v>
      </c>
      <c r="D1124" s="222" t="s">
        <v>244</v>
      </c>
      <c r="E1124" s="222" t="s">
        <v>160</v>
      </c>
      <c r="F1124" s="222">
        <v>35678</v>
      </c>
      <c r="G1124" s="222" t="s">
        <v>311</v>
      </c>
      <c r="H1124" s="222" t="s">
        <v>343</v>
      </c>
      <c r="I1124" s="222" t="s">
        <v>470</v>
      </c>
      <c r="M1124" s="222" t="s">
        <v>311</v>
      </c>
    </row>
    <row r="1125" spans="1:13" ht="17.25" customHeight="1">
      <c r="A1125" s="222">
        <v>423438</v>
      </c>
      <c r="B1125" s="222" t="s">
        <v>1447</v>
      </c>
      <c r="C1125" s="222" t="s">
        <v>1324</v>
      </c>
      <c r="D1125" s="222" t="s">
        <v>1107</v>
      </c>
      <c r="E1125" s="222" t="s">
        <v>160</v>
      </c>
      <c r="F1125" s="222">
        <v>35704</v>
      </c>
      <c r="G1125" s="222" t="s">
        <v>311</v>
      </c>
      <c r="H1125" s="222" t="s">
        <v>343</v>
      </c>
      <c r="I1125" s="222" t="s">
        <v>470</v>
      </c>
      <c r="M1125" s="222" t="s">
        <v>311</v>
      </c>
    </row>
    <row r="1126" spans="1:13" ht="17.25" customHeight="1">
      <c r="A1126" s="222">
        <v>423439</v>
      </c>
      <c r="B1126" s="222" t="s">
        <v>3008</v>
      </c>
      <c r="C1126" s="222" t="s">
        <v>80</v>
      </c>
      <c r="D1126" s="222" t="s">
        <v>253</v>
      </c>
      <c r="E1126" s="222" t="s">
        <v>160</v>
      </c>
      <c r="F1126" s="222">
        <v>31048</v>
      </c>
      <c r="G1126" s="222" t="s">
        <v>333</v>
      </c>
      <c r="H1126" s="222" t="s">
        <v>344</v>
      </c>
      <c r="I1126" s="222" t="s">
        <v>470</v>
      </c>
      <c r="M1126" s="222" t="s">
        <v>297</v>
      </c>
    </row>
    <row r="1127" spans="1:13" ht="17.25" customHeight="1">
      <c r="A1127" s="222">
        <v>423442</v>
      </c>
      <c r="B1127" s="222" t="s">
        <v>1770</v>
      </c>
      <c r="C1127" s="222" t="s">
        <v>74</v>
      </c>
      <c r="D1127" s="222" t="s">
        <v>546</v>
      </c>
      <c r="E1127" s="222" t="s">
        <v>160</v>
      </c>
      <c r="F1127" s="222">
        <v>35265</v>
      </c>
      <c r="G1127" s="222" t="s">
        <v>315</v>
      </c>
      <c r="H1127" s="222" t="s">
        <v>343</v>
      </c>
      <c r="I1127" s="222" t="s">
        <v>470</v>
      </c>
      <c r="M1127" s="222" t="s">
        <v>320</v>
      </c>
    </row>
    <row r="1128" spans="1:13" ht="17.25" customHeight="1">
      <c r="A1128" s="222">
        <v>423444</v>
      </c>
      <c r="B1128" s="222" t="s">
        <v>2261</v>
      </c>
      <c r="C1128" s="222" t="s">
        <v>73</v>
      </c>
      <c r="D1128" s="222" t="s">
        <v>2262</v>
      </c>
      <c r="E1128" s="222" t="s">
        <v>160</v>
      </c>
      <c r="F1128" s="222">
        <v>35968</v>
      </c>
      <c r="G1128" s="222" t="s">
        <v>311</v>
      </c>
      <c r="H1128" s="222" t="s">
        <v>343</v>
      </c>
      <c r="I1128" s="222" t="s">
        <v>470</v>
      </c>
      <c r="M1128" s="222" t="s">
        <v>311</v>
      </c>
    </row>
    <row r="1129" spans="1:13" ht="17.25" customHeight="1">
      <c r="A1129" s="222">
        <v>423447</v>
      </c>
      <c r="B1129" s="222" t="s">
        <v>1768</v>
      </c>
      <c r="C1129" s="222" t="s">
        <v>82</v>
      </c>
      <c r="D1129" s="222" t="s">
        <v>1769</v>
      </c>
      <c r="E1129" s="222" t="s">
        <v>160</v>
      </c>
      <c r="F1129" s="222">
        <v>36435</v>
      </c>
      <c r="G1129" s="222" t="s">
        <v>311</v>
      </c>
      <c r="H1129" s="222" t="s">
        <v>343</v>
      </c>
      <c r="I1129" s="222" t="s">
        <v>470</v>
      </c>
      <c r="M1129" s="222" t="s">
        <v>311</v>
      </c>
    </row>
    <row r="1130" spans="1:13" ht="17.25" customHeight="1">
      <c r="A1130" s="222">
        <v>423453</v>
      </c>
      <c r="B1130" s="222" t="s">
        <v>3215</v>
      </c>
      <c r="C1130" s="222" t="s">
        <v>67</v>
      </c>
      <c r="D1130" s="222" t="s">
        <v>540</v>
      </c>
      <c r="E1130" s="222" t="s">
        <v>161</v>
      </c>
      <c r="F1130" s="222">
        <v>30711</v>
      </c>
      <c r="G1130" s="222" t="s">
        <v>3748</v>
      </c>
      <c r="H1130" s="222" t="s">
        <v>343</v>
      </c>
      <c r="I1130" s="222" t="s">
        <v>361</v>
      </c>
      <c r="M1130" s="222" t="s">
        <v>331</v>
      </c>
    </row>
    <row r="1131" spans="1:13" ht="17.25" customHeight="1">
      <c r="A1131" s="222">
        <v>423454</v>
      </c>
      <c r="B1131" s="222" t="s">
        <v>1528</v>
      </c>
      <c r="C1131" s="222" t="s">
        <v>985</v>
      </c>
      <c r="D1131" s="222" t="s">
        <v>250</v>
      </c>
      <c r="E1131" s="222" t="s">
        <v>160</v>
      </c>
      <c r="F1131" s="222">
        <v>36260</v>
      </c>
      <c r="G1131" s="222" t="s">
        <v>331</v>
      </c>
      <c r="H1131" s="222" t="s">
        <v>343</v>
      </c>
      <c r="I1131" s="222" t="s">
        <v>470</v>
      </c>
      <c r="M1131" s="222" t="s">
        <v>331</v>
      </c>
    </row>
    <row r="1132" spans="1:13" ht="17.25" customHeight="1">
      <c r="A1132" s="222">
        <v>423455</v>
      </c>
      <c r="B1132" s="222" t="s">
        <v>1704</v>
      </c>
      <c r="C1132" s="222" t="s">
        <v>114</v>
      </c>
      <c r="D1132" s="222" t="s">
        <v>522</v>
      </c>
      <c r="E1132" s="222" t="s">
        <v>161</v>
      </c>
      <c r="F1132" s="222">
        <v>36527</v>
      </c>
      <c r="G1132" s="222" t="s">
        <v>311</v>
      </c>
      <c r="H1132" s="222" t="s">
        <v>343</v>
      </c>
      <c r="I1132" s="222" t="s">
        <v>470</v>
      </c>
      <c r="M1132" s="222" t="s">
        <v>311</v>
      </c>
    </row>
    <row r="1133" spans="1:13" ht="17.25" customHeight="1">
      <c r="A1133" s="222">
        <v>423456</v>
      </c>
      <c r="B1133" s="222" t="s">
        <v>1766</v>
      </c>
      <c r="C1133" s="222" t="s">
        <v>109</v>
      </c>
      <c r="D1133" s="222" t="s">
        <v>1767</v>
      </c>
      <c r="E1133" s="222" t="s">
        <v>161</v>
      </c>
      <c r="F1133" s="222">
        <v>35291</v>
      </c>
      <c r="G1133" s="222" t="s">
        <v>311</v>
      </c>
      <c r="H1133" s="222" t="s">
        <v>343</v>
      </c>
      <c r="I1133" s="222" t="s">
        <v>470</v>
      </c>
      <c r="M1133" s="222" t="s">
        <v>311</v>
      </c>
    </row>
    <row r="1134" spans="1:13" ht="17.25" customHeight="1">
      <c r="A1134" s="222">
        <v>423462</v>
      </c>
      <c r="B1134" s="222" t="s">
        <v>1564</v>
      </c>
      <c r="C1134" s="222" t="s">
        <v>74</v>
      </c>
      <c r="D1134" s="222" t="s">
        <v>246</v>
      </c>
      <c r="E1134" s="222" t="s">
        <v>161</v>
      </c>
      <c r="F1134" s="222">
        <v>36404</v>
      </c>
      <c r="G1134" s="222" t="s">
        <v>3477</v>
      </c>
      <c r="H1134" s="222" t="s">
        <v>343</v>
      </c>
      <c r="I1134" s="222" t="s">
        <v>470</v>
      </c>
      <c r="M1134" s="222" t="s">
        <v>320</v>
      </c>
    </row>
    <row r="1135" spans="1:13" ht="17.25" customHeight="1">
      <c r="A1135" s="222">
        <v>423475</v>
      </c>
      <c r="B1135" s="222" t="s">
        <v>2217</v>
      </c>
      <c r="C1135" s="222" t="s">
        <v>73</v>
      </c>
      <c r="D1135" s="222" t="s">
        <v>572</v>
      </c>
      <c r="E1135" s="222" t="s">
        <v>161</v>
      </c>
      <c r="F1135" s="222">
        <v>35431</v>
      </c>
      <c r="G1135" s="222" t="s">
        <v>311</v>
      </c>
      <c r="H1135" s="222" t="s">
        <v>343</v>
      </c>
      <c r="I1135" s="222" t="s">
        <v>470</v>
      </c>
      <c r="M1135" s="222" t="s">
        <v>342</v>
      </c>
    </row>
    <row r="1136" spans="1:13" ht="17.25" customHeight="1">
      <c r="A1136" s="222">
        <v>423476</v>
      </c>
      <c r="B1136" s="222" t="s">
        <v>2059</v>
      </c>
      <c r="C1136" s="222" t="s">
        <v>2060</v>
      </c>
      <c r="D1136" s="222" t="s">
        <v>740</v>
      </c>
      <c r="E1136" s="222" t="s">
        <v>161</v>
      </c>
      <c r="F1136" s="222">
        <v>36072</v>
      </c>
      <c r="G1136" s="222" t="s">
        <v>311</v>
      </c>
      <c r="H1136" s="222" t="s">
        <v>343</v>
      </c>
      <c r="I1136" s="222" t="s">
        <v>470</v>
      </c>
      <c r="M1136" s="222" t="s">
        <v>311</v>
      </c>
    </row>
    <row r="1137" spans="1:13" ht="17.25" customHeight="1">
      <c r="A1137" s="222">
        <v>423479</v>
      </c>
      <c r="B1137" s="222" t="s">
        <v>1835</v>
      </c>
      <c r="C1137" s="222" t="s">
        <v>446</v>
      </c>
      <c r="D1137" s="222" t="s">
        <v>965</v>
      </c>
      <c r="E1137" s="222" t="s">
        <v>160</v>
      </c>
      <c r="F1137" s="222">
        <v>36231</v>
      </c>
      <c r="G1137" s="222" t="s">
        <v>3680</v>
      </c>
      <c r="H1137" s="222" t="s">
        <v>343</v>
      </c>
      <c r="I1137" s="222" t="s">
        <v>470</v>
      </c>
      <c r="M1137" s="222" t="s">
        <v>311</v>
      </c>
    </row>
    <row r="1138" spans="1:13" ht="17.25" customHeight="1">
      <c r="A1138" s="222">
        <v>423481</v>
      </c>
      <c r="B1138" s="222" t="s">
        <v>1236</v>
      </c>
      <c r="C1138" s="222" t="s">
        <v>103</v>
      </c>
      <c r="D1138" s="222" t="s">
        <v>263</v>
      </c>
      <c r="E1138" s="222" t="s">
        <v>161</v>
      </c>
      <c r="F1138" s="222">
        <v>33025</v>
      </c>
      <c r="G1138" s="222" t="s">
        <v>3637</v>
      </c>
      <c r="H1138" s="222" t="s">
        <v>343</v>
      </c>
      <c r="I1138" s="222" t="s">
        <v>470</v>
      </c>
      <c r="M1138" s="222" t="s">
        <v>337</v>
      </c>
    </row>
    <row r="1139" spans="1:13" ht="17.25" customHeight="1">
      <c r="A1139" s="222">
        <v>423482</v>
      </c>
      <c r="B1139" s="222" t="s">
        <v>3328</v>
      </c>
      <c r="C1139" s="222" t="s">
        <v>114</v>
      </c>
      <c r="D1139" s="222" t="s">
        <v>503</v>
      </c>
      <c r="E1139" s="222" t="s">
        <v>161</v>
      </c>
      <c r="F1139" s="222">
        <v>35937</v>
      </c>
      <c r="G1139" s="222" t="s">
        <v>321</v>
      </c>
      <c r="H1139" s="222" t="s">
        <v>344</v>
      </c>
      <c r="I1139" s="222" t="s">
        <v>361</v>
      </c>
      <c r="M1139" s="222" t="s">
        <v>297</v>
      </c>
    </row>
    <row r="1140" spans="1:13" ht="17.25" customHeight="1">
      <c r="A1140" s="222">
        <v>423483</v>
      </c>
      <c r="B1140" s="222" t="s">
        <v>2596</v>
      </c>
      <c r="C1140" s="222" t="s">
        <v>126</v>
      </c>
      <c r="D1140" s="222" t="s">
        <v>506</v>
      </c>
      <c r="E1140" s="222" t="s">
        <v>161</v>
      </c>
      <c r="F1140" s="222">
        <v>35690</v>
      </c>
      <c r="G1140" s="222" t="s">
        <v>311</v>
      </c>
      <c r="H1140" s="222" t="s">
        <v>343</v>
      </c>
      <c r="I1140" s="222" t="s">
        <v>470</v>
      </c>
      <c r="M1140" s="222" t="s">
        <v>311</v>
      </c>
    </row>
    <row r="1141" spans="1:13" ht="17.25" customHeight="1">
      <c r="A1141" s="222">
        <v>423485</v>
      </c>
      <c r="B1141" s="222" t="s">
        <v>2595</v>
      </c>
      <c r="C1141" s="222" t="s">
        <v>73</v>
      </c>
      <c r="D1141" s="222" t="s">
        <v>282</v>
      </c>
      <c r="E1141" s="222" t="s">
        <v>161</v>
      </c>
      <c r="F1141" s="222">
        <v>35153</v>
      </c>
      <c r="G1141" s="222" t="s">
        <v>311</v>
      </c>
      <c r="H1141" s="222" t="s">
        <v>343</v>
      </c>
      <c r="I1141" s="222" t="s">
        <v>470</v>
      </c>
      <c r="M1141" s="222" t="s">
        <v>311</v>
      </c>
    </row>
    <row r="1142" spans="1:13" ht="17.25" customHeight="1">
      <c r="A1142" s="222">
        <v>423486</v>
      </c>
      <c r="B1142" s="222" t="s">
        <v>1405</v>
      </c>
      <c r="C1142" s="222" t="s">
        <v>117</v>
      </c>
      <c r="D1142" s="222" t="s">
        <v>258</v>
      </c>
      <c r="E1142" s="222" t="s">
        <v>161</v>
      </c>
      <c r="F1142" s="222">
        <v>35507</v>
      </c>
      <c r="G1142" s="222" t="s">
        <v>3611</v>
      </c>
      <c r="H1142" s="222" t="s">
        <v>343</v>
      </c>
      <c r="I1142" s="222" t="s">
        <v>470</v>
      </c>
      <c r="M1142" s="222" t="s">
        <v>331</v>
      </c>
    </row>
    <row r="1143" spans="1:13" ht="17.25" customHeight="1">
      <c r="A1143" s="222">
        <v>423495</v>
      </c>
      <c r="B1143" s="222" t="s">
        <v>1744</v>
      </c>
      <c r="C1143" s="222" t="s">
        <v>593</v>
      </c>
      <c r="D1143" s="222" t="s">
        <v>897</v>
      </c>
      <c r="E1143" s="222" t="s">
        <v>160</v>
      </c>
      <c r="F1143" s="222">
        <v>36296</v>
      </c>
      <c r="G1143" s="222" t="s">
        <v>3487</v>
      </c>
      <c r="H1143" s="222" t="s">
        <v>343</v>
      </c>
      <c r="I1143" s="222" t="s">
        <v>470</v>
      </c>
      <c r="M1143" s="222" t="s">
        <v>320</v>
      </c>
    </row>
    <row r="1144" spans="1:13" ht="17.25" customHeight="1">
      <c r="A1144" s="222">
        <v>423499</v>
      </c>
      <c r="B1144" s="222" t="s">
        <v>3226</v>
      </c>
      <c r="C1144" s="222" t="s">
        <v>684</v>
      </c>
      <c r="D1144" s="222" t="s">
        <v>871</v>
      </c>
      <c r="E1144" s="222" t="s">
        <v>160</v>
      </c>
      <c r="F1144" s="222">
        <v>36526</v>
      </c>
      <c r="G1144" s="222" t="s">
        <v>311</v>
      </c>
      <c r="H1144" s="222" t="s">
        <v>343</v>
      </c>
      <c r="I1144" s="222" t="s">
        <v>361</v>
      </c>
      <c r="M1144" s="222" t="s">
        <v>311</v>
      </c>
    </row>
    <row r="1145" spans="1:13" ht="17.25" customHeight="1">
      <c r="A1145" s="222">
        <v>423501</v>
      </c>
      <c r="B1145" s="222" t="s">
        <v>1563</v>
      </c>
      <c r="C1145" s="222" t="s">
        <v>86</v>
      </c>
      <c r="D1145" s="222" t="s">
        <v>906</v>
      </c>
      <c r="E1145" s="222" t="s">
        <v>161</v>
      </c>
      <c r="F1145" s="222">
        <v>33604</v>
      </c>
      <c r="G1145" s="222" t="s">
        <v>311</v>
      </c>
      <c r="H1145" s="222" t="s">
        <v>343</v>
      </c>
      <c r="I1145" s="222" t="s">
        <v>470</v>
      </c>
      <c r="M1145" s="222" t="s">
        <v>311</v>
      </c>
    </row>
    <row r="1146" spans="1:13" ht="17.25" customHeight="1">
      <c r="A1146" s="222">
        <v>423502</v>
      </c>
      <c r="B1146" s="222" t="s">
        <v>3443</v>
      </c>
      <c r="C1146" s="222" t="s">
        <v>622</v>
      </c>
      <c r="D1146" s="222" t="s">
        <v>503</v>
      </c>
      <c r="E1146" s="222" t="s">
        <v>161</v>
      </c>
      <c r="F1146" s="222">
        <v>31717</v>
      </c>
      <c r="G1146" s="222" t="s">
        <v>3484</v>
      </c>
      <c r="H1146" s="222" t="s">
        <v>343</v>
      </c>
      <c r="I1146" s="222" t="s">
        <v>361</v>
      </c>
      <c r="M1146" s="222" t="s">
        <v>320</v>
      </c>
    </row>
    <row r="1147" spans="1:13" ht="17.25" customHeight="1">
      <c r="A1147" s="222">
        <v>423507</v>
      </c>
      <c r="B1147" s="222" t="s">
        <v>2175</v>
      </c>
      <c r="C1147" s="222" t="s">
        <v>137</v>
      </c>
      <c r="D1147" s="222" t="s">
        <v>832</v>
      </c>
      <c r="E1147" s="222" t="s">
        <v>161</v>
      </c>
      <c r="F1147" s="222">
        <v>36395</v>
      </c>
      <c r="G1147" s="222" t="s">
        <v>311</v>
      </c>
      <c r="H1147" s="222" t="s">
        <v>343</v>
      </c>
      <c r="I1147" s="222" t="s">
        <v>470</v>
      </c>
      <c r="M1147" s="222" t="s">
        <v>311</v>
      </c>
    </row>
    <row r="1148" spans="1:13" ht="17.25" customHeight="1">
      <c r="A1148" s="222">
        <v>423513</v>
      </c>
      <c r="B1148" s="222" t="s">
        <v>2146</v>
      </c>
      <c r="C1148" s="222" t="s">
        <v>923</v>
      </c>
      <c r="D1148" s="222" t="s">
        <v>623</v>
      </c>
      <c r="E1148" s="222" t="s">
        <v>160</v>
      </c>
      <c r="F1148" s="222">
        <v>34700</v>
      </c>
      <c r="G1148" s="222" t="s">
        <v>311</v>
      </c>
      <c r="H1148" s="222" t="s">
        <v>343</v>
      </c>
      <c r="I1148" s="222" t="s">
        <v>470</v>
      </c>
      <c r="M1148" s="222" t="s">
        <v>311</v>
      </c>
    </row>
    <row r="1149" spans="1:13" ht="17.25" customHeight="1">
      <c r="A1149" s="222">
        <v>423516</v>
      </c>
      <c r="B1149" s="222" t="s">
        <v>1806</v>
      </c>
      <c r="C1149" s="222" t="s">
        <v>71</v>
      </c>
      <c r="D1149" s="222" t="s">
        <v>572</v>
      </c>
      <c r="E1149" s="222" t="s">
        <v>161</v>
      </c>
      <c r="F1149" s="222">
        <v>35971</v>
      </c>
      <c r="G1149" s="222" t="s">
        <v>311</v>
      </c>
      <c r="H1149" s="222" t="s">
        <v>343</v>
      </c>
      <c r="I1149" s="222" t="s">
        <v>470</v>
      </c>
      <c r="M1149" s="222" t="s">
        <v>311</v>
      </c>
    </row>
    <row r="1150" spans="1:13" ht="17.25" customHeight="1">
      <c r="A1150" s="222">
        <v>423520</v>
      </c>
      <c r="B1150" s="222" t="s">
        <v>1764</v>
      </c>
      <c r="C1150" s="222" t="s">
        <v>114</v>
      </c>
      <c r="D1150" s="222" t="s">
        <v>1765</v>
      </c>
      <c r="E1150" s="222" t="s">
        <v>161</v>
      </c>
      <c r="F1150" s="222">
        <v>31177</v>
      </c>
      <c r="G1150" s="222" t="s">
        <v>311</v>
      </c>
      <c r="H1150" s="222" t="s">
        <v>344</v>
      </c>
      <c r="I1150" s="222" t="s">
        <v>470</v>
      </c>
      <c r="M1150" s="222" t="s">
        <v>297</v>
      </c>
    </row>
    <row r="1151" spans="1:13" ht="17.25" customHeight="1">
      <c r="A1151" s="222">
        <v>423522</v>
      </c>
      <c r="B1151" s="222" t="s">
        <v>1234</v>
      </c>
      <c r="C1151" s="222" t="s">
        <v>648</v>
      </c>
      <c r="D1151" s="222" t="s">
        <v>1235</v>
      </c>
      <c r="E1151" s="222" t="s">
        <v>161</v>
      </c>
      <c r="F1151" s="222">
        <v>34819</v>
      </c>
      <c r="G1151" s="222" t="s">
        <v>311</v>
      </c>
      <c r="H1151" s="222" t="s">
        <v>343</v>
      </c>
      <c r="I1151" s="222" t="s">
        <v>470</v>
      </c>
      <c r="M1151" s="222" t="s">
        <v>311</v>
      </c>
    </row>
    <row r="1152" spans="1:13" ht="17.25" customHeight="1">
      <c r="A1152" s="222">
        <v>423523</v>
      </c>
      <c r="B1152" s="222" t="s">
        <v>3147</v>
      </c>
      <c r="C1152" s="222" t="s">
        <v>83</v>
      </c>
      <c r="D1152" s="222" t="s">
        <v>222</v>
      </c>
      <c r="E1152" s="222" t="s">
        <v>161</v>
      </c>
      <c r="F1152" s="222">
        <v>36446</v>
      </c>
      <c r="G1152" s="222" t="s">
        <v>3740</v>
      </c>
      <c r="H1152" s="222" t="s">
        <v>343</v>
      </c>
      <c r="I1152" s="222" t="s">
        <v>361</v>
      </c>
      <c r="M1152" s="222" t="s">
        <v>316</v>
      </c>
    </row>
    <row r="1153" spans="1:13" ht="17.25" customHeight="1">
      <c r="A1153" s="222">
        <v>423527</v>
      </c>
      <c r="B1153" s="222" t="s">
        <v>2480</v>
      </c>
      <c r="C1153" s="222" t="s">
        <v>94</v>
      </c>
      <c r="D1153" s="222" t="s">
        <v>671</v>
      </c>
      <c r="E1153" s="222" t="s">
        <v>161</v>
      </c>
      <c r="F1153" s="222">
        <v>36254</v>
      </c>
      <c r="G1153" s="222" t="s">
        <v>311</v>
      </c>
      <c r="H1153" s="222" t="s">
        <v>343</v>
      </c>
      <c r="I1153" s="222" t="s">
        <v>470</v>
      </c>
      <c r="M1153" s="222" t="s">
        <v>311</v>
      </c>
    </row>
    <row r="1154" spans="1:13" ht="17.25" customHeight="1">
      <c r="A1154" s="222">
        <v>423536</v>
      </c>
      <c r="B1154" s="222" t="s">
        <v>523</v>
      </c>
      <c r="C1154" s="222" t="s">
        <v>82</v>
      </c>
      <c r="D1154" s="222" t="s">
        <v>255</v>
      </c>
      <c r="E1154" s="222" t="s">
        <v>160</v>
      </c>
      <c r="F1154" s="222">
        <v>36275</v>
      </c>
      <c r="G1154" s="222" t="s">
        <v>3479</v>
      </c>
      <c r="H1154" s="222" t="s">
        <v>343</v>
      </c>
      <c r="I1154" s="222" t="s">
        <v>470</v>
      </c>
      <c r="M1154" s="222" t="s">
        <v>331</v>
      </c>
    </row>
    <row r="1155" spans="1:13" ht="17.25" customHeight="1">
      <c r="A1155" s="222">
        <v>423540</v>
      </c>
      <c r="B1155" s="222" t="s">
        <v>2796</v>
      </c>
      <c r="C1155" s="222" t="s">
        <v>107</v>
      </c>
      <c r="D1155" s="222" t="s">
        <v>533</v>
      </c>
      <c r="E1155" s="222" t="s">
        <v>160</v>
      </c>
      <c r="F1155" s="222">
        <v>36536</v>
      </c>
      <c r="G1155" s="222" t="s">
        <v>3568</v>
      </c>
      <c r="H1155" s="222" t="s">
        <v>343</v>
      </c>
      <c r="I1155" s="222" t="s">
        <v>470</v>
      </c>
      <c r="M1155" s="222" t="s">
        <v>320</v>
      </c>
    </row>
    <row r="1156" spans="1:13" ht="17.25" customHeight="1">
      <c r="A1156" s="222">
        <v>423542</v>
      </c>
      <c r="B1156" s="222" t="s">
        <v>2188</v>
      </c>
      <c r="C1156" s="222" t="s">
        <v>73</v>
      </c>
      <c r="D1156" s="222" t="s">
        <v>695</v>
      </c>
      <c r="E1156" s="222" t="s">
        <v>160</v>
      </c>
      <c r="F1156" s="222">
        <v>35440</v>
      </c>
      <c r="G1156" s="222" t="s">
        <v>311</v>
      </c>
      <c r="H1156" s="222" t="s">
        <v>343</v>
      </c>
      <c r="I1156" s="222" t="s">
        <v>470</v>
      </c>
      <c r="M1156" s="222" t="s">
        <v>311</v>
      </c>
    </row>
    <row r="1157" spans="1:13" ht="17.25" customHeight="1">
      <c r="A1157" s="222">
        <v>423546</v>
      </c>
      <c r="B1157" s="222" t="s">
        <v>3278</v>
      </c>
      <c r="C1157" s="222" t="s">
        <v>1082</v>
      </c>
      <c r="D1157" s="222" t="s">
        <v>246</v>
      </c>
      <c r="E1157" s="222" t="s">
        <v>161</v>
      </c>
      <c r="F1157" s="222">
        <v>35916</v>
      </c>
      <c r="G1157" s="222" t="s">
        <v>311</v>
      </c>
      <c r="H1157" s="222" t="s">
        <v>343</v>
      </c>
      <c r="I1157" s="222" t="s">
        <v>361</v>
      </c>
      <c r="M1157" s="222" t="s">
        <v>311</v>
      </c>
    </row>
    <row r="1158" spans="1:13" ht="17.25" customHeight="1">
      <c r="A1158" s="222">
        <v>423548</v>
      </c>
      <c r="B1158" s="222" t="s">
        <v>3290</v>
      </c>
      <c r="C1158" s="222" t="s">
        <v>810</v>
      </c>
      <c r="D1158" s="222" t="s">
        <v>3291</v>
      </c>
      <c r="E1158" s="222" t="s">
        <v>161</v>
      </c>
      <c r="F1158" s="222">
        <v>36526</v>
      </c>
      <c r="G1158" s="222" t="s">
        <v>311</v>
      </c>
      <c r="H1158" s="222" t="s">
        <v>343</v>
      </c>
      <c r="I1158" s="222" t="s">
        <v>361</v>
      </c>
      <c r="M1158" s="222" t="s">
        <v>311</v>
      </c>
    </row>
    <row r="1159" spans="1:13" ht="17.25" customHeight="1">
      <c r="A1159" s="222">
        <v>423556</v>
      </c>
      <c r="B1159" s="222" t="s">
        <v>2298</v>
      </c>
      <c r="C1159" s="222" t="s">
        <v>73</v>
      </c>
      <c r="D1159" s="222" t="s">
        <v>925</v>
      </c>
      <c r="E1159" s="222" t="s">
        <v>160</v>
      </c>
      <c r="F1159" s="222">
        <v>36194</v>
      </c>
      <c r="G1159" s="222" t="s">
        <v>335</v>
      </c>
      <c r="H1159" s="222" t="s">
        <v>343</v>
      </c>
      <c r="I1159" s="222" t="s">
        <v>470</v>
      </c>
      <c r="M1159" s="222" t="s">
        <v>320</v>
      </c>
    </row>
    <row r="1160" spans="1:13" ht="17.25" customHeight="1">
      <c r="A1160" s="222">
        <v>423559</v>
      </c>
      <c r="B1160" s="222" t="s">
        <v>2365</v>
      </c>
      <c r="C1160" s="222" t="s">
        <v>94</v>
      </c>
      <c r="D1160" s="222" t="s">
        <v>250</v>
      </c>
      <c r="E1160" s="222" t="s">
        <v>160</v>
      </c>
      <c r="F1160" s="222">
        <v>35796</v>
      </c>
      <c r="G1160" s="222" t="s">
        <v>315</v>
      </c>
      <c r="H1160" s="222" t="s">
        <v>343</v>
      </c>
      <c r="I1160" s="222" t="s">
        <v>470</v>
      </c>
      <c r="M1160" s="222" t="s">
        <v>320</v>
      </c>
    </row>
    <row r="1161" spans="1:13" ht="17.25" customHeight="1">
      <c r="A1161" s="222">
        <v>423561</v>
      </c>
      <c r="B1161" s="222" t="s">
        <v>2594</v>
      </c>
      <c r="C1161" s="222" t="s">
        <v>110</v>
      </c>
      <c r="D1161" s="222" t="s">
        <v>1172</v>
      </c>
      <c r="E1161" s="222" t="s">
        <v>161</v>
      </c>
      <c r="F1161" s="222">
        <v>35242</v>
      </c>
      <c r="G1161" s="222" t="s">
        <v>311</v>
      </c>
      <c r="H1161" s="222" t="s">
        <v>343</v>
      </c>
      <c r="I1161" s="222" t="s">
        <v>470</v>
      </c>
      <c r="M1161" s="222" t="s">
        <v>311</v>
      </c>
    </row>
    <row r="1162" spans="1:13" ht="17.25" customHeight="1">
      <c r="A1162" s="222">
        <v>423565</v>
      </c>
      <c r="B1162" s="222" t="s">
        <v>1834</v>
      </c>
      <c r="C1162" s="222" t="s">
        <v>140</v>
      </c>
      <c r="D1162" s="222" t="s">
        <v>142</v>
      </c>
      <c r="E1162" s="222" t="s">
        <v>161</v>
      </c>
      <c r="F1162" s="222">
        <v>36427</v>
      </c>
      <c r="G1162" s="222" t="s">
        <v>311</v>
      </c>
      <c r="H1162" s="222" t="s">
        <v>343</v>
      </c>
      <c r="I1162" s="222" t="s">
        <v>470</v>
      </c>
      <c r="M1162" s="222" t="s">
        <v>311</v>
      </c>
    </row>
    <row r="1163" spans="1:13" ht="17.25" customHeight="1">
      <c r="A1163" s="222">
        <v>423570</v>
      </c>
      <c r="B1163" s="222" t="s">
        <v>3224</v>
      </c>
      <c r="C1163" s="222" t="s">
        <v>107</v>
      </c>
      <c r="D1163" s="222" t="s">
        <v>3225</v>
      </c>
      <c r="E1163" s="222" t="s">
        <v>160</v>
      </c>
      <c r="F1163" s="222">
        <v>36380</v>
      </c>
      <c r="G1163" s="222" t="s">
        <v>3479</v>
      </c>
      <c r="H1163" s="222" t="s">
        <v>343</v>
      </c>
      <c r="I1163" s="222" t="s">
        <v>361</v>
      </c>
      <c r="M1163" s="222" t="s">
        <v>320</v>
      </c>
    </row>
    <row r="1164" spans="1:13" ht="17.25" customHeight="1">
      <c r="A1164" s="222">
        <v>423571</v>
      </c>
      <c r="B1164" s="222" t="s">
        <v>1763</v>
      </c>
      <c r="C1164" s="222" t="s">
        <v>94</v>
      </c>
      <c r="D1164" s="222" t="s">
        <v>272</v>
      </c>
      <c r="E1164" s="222" t="s">
        <v>160</v>
      </c>
      <c r="F1164" s="222">
        <v>34778</v>
      </c>
      <c r="G1164" s="222" t="s">
        <v>315</v>
      </c>
      <c r="H1164" s="222" t="s">
        <v>343</v>
      </c>
      <c r="I1164" s="222" t="s">
        <v>470</v>
      </c>
      <c r="M1164" s="222" t="s">
        <v>320</v>
      </c>
    </row>
    <row r="1165" spans="1:13" ht="17.25" customHeight="1">
      <c r="A1165" s="222">
        <v>423572</v>
      </c>
      <c r="B1165" s="222" t="s">
        <v>1607</v>
      </c>
      <c r="C1165" s="222" t="s">
        <v>75</v>
      </c>
      <c r="D1165" s="222" t="s">
        <v>1608</v>
      </c>
      <c r="E1165" s="222" t="s">
        <v>161</v>
      </c>
      <c r="F1165" s="222">
        <v>36358</v>
      </c>
      <c r="G1165" s="222" t="s">
        <v>335</v>
      </c>
      <c r="H1165" s="222" t="s">
        <v>343</v>
      </c>
      <c r="I1165" s="222" t="s">
        <v>470</v>
      </c>
      <c r="M1165" s="222" t="s">
        <v>320</v>
      </c>
    </row>
    <row r="1166" spans="1:13" ht="17.25" customHeight="1">
      <c r="A1166" s="222">
        <v>423573</v>
      </c>
      <c r="B1166" s="222" t="s">
        <v>1233</v>
      </c>
      <c r="C1166" s="222" t="s">
        <v>665</v>
      </c>
      <c r="D1166" s="222" t="s">
        <v>1193</v>
      </c>
      <c r="E1166" s="222" t="s">
        <v>160</v>
      </c>
      <c r="F1166" s="222">
        <v>35941</v>
      </c>
      <c r="G1166" s="222" t="s">
        <v>311</v>
      </c>
      <c r="H1166" s="222" t="s">
        <v>343</v>
      </c>
      <c r="I1166" s="222" t="s">
        <v>470</v>
      </c>
      <c r="M1166" s="222" t="s">
        <v>311</v>
      </c>
    </row>
    <row r="1167" spans="1:13" ht="17.25" customHeight="1">
      <c r="A1167" s="222">
        <v>423574</v>
      </c>
      <c r="B1167" s="222" t="s">
        <v>2216</v>
      </c>
      <c r="C1167" s="222" t="s">
        <v>72</v>
      </c>
      <c r="D1167" s="222" t="s">
        <v>235</v>
      </c>
      <c r="E1167" s="222" t="s">
        <v>160</v>
      </c>
      <c r="F1167" s="222">
        <v>33617</v>
      </c>
      <c r="G1167" s="222" t="s">
        <v>311</v>
      </c>
      <c r="H1167" s="222" t="s">
        <v>343</v>
      </c>
      <c r="I1167" s="222" t="s">
        <v>470</v>
      </c>
      <c r="M1167" s="222" t="s">
        <v>311</v>
      </c>
    </row>
    <row r="1168" spans="1:13" ht="17.25" customHeight="1">
      <c r="A1168" s="222">
        <v>423578</v>
      </c>
      <c r="B1168" s="222" t="s">
        <v>2082</v>
      </c>
      <c r="C1168" s="222" t="s">
        <v>85</v>
      </c>
      <c r="D1168" s="222" t="s">
        <v>2083</v>
      </c>
      <c r="E1168" s="222" t="s">
        <v>160</v>
      </c>
      <c r="F1168" s="222">
        <v>36526</v>
      </c>
      <c r="G1168" s="222" t="s">
        <v>327</v>
      </c>
      <c r="H1168" s="222" t="s">
        <v>343</v>
      </c>
      <c r="I1168" s="222" t="s">
        <v>470</v>
      </c>
      <c r="M1168" s="222" t="s">
        <v>327</v>
      </c>
    </row>
    <row r="1169" spans="1:13" ht="17.25" customHeight="1">
      <c r="A1169" s="222">
        <v>423583</v>
      </c>
      <c r="B1169" s="222" t="s">
        <v>2593</v>
      </c>
      <c r="C1169" s="222" t="s">
        <v>694</v>
      </c>
      <c r="D1169" s="222" t="s">
        <v>221</v>
      </c>
      <c r="E1169" s="222" t="s">
        <v>161</v>
      </c>
      <c r="F1169" s="222">
        <v>33970</v>
      </c>
      <c r="G1169" s="222" t="s">
        <v>3732</v>
      </c>
      <c r="H1169" s="222" t="s">
        <v>343</v>
      </c>
      <c r="I1169" s="222" t="s">
        <v>470</v>
      </c>
      <c r="M1169" s="222" t="s">
        <v>330</v>
      </c>
    </row>
    <row r="1170" spans="1:13" ht="17.25" customHeight="1">
      <c r="A1170" s="222">
        <v>423587</v>
      </c>
      <c r="B1170" s="222" t="s">
        <v>2592</v>
      </c>
      <c r="C1170" s="222" t="s">
        <v>101</v>
      </c>
      <c r="D1170" s="222" t="s">
        <v>818</v>
      </c>
      <c r="E1170" s="222" t="s">
        <v>161</v>
      </c>
      <c r="F1170" s="222">
        <v>34637</v>
      </c>
      <c r="G1170" s="222" t="s">
        <v>311</v>
      </c>
      <c r="H1170" s="222" t="s">
        <v>343</v>
      </c>
      <c r="I1170" s="222" t="s">
        <v>470</v>
      </c>
      <c r="M1170" s="222" t="s">
        <v>311</v>
      </c>
    </row>
    <row r="1171" spans="1:13" ht="17.25" customHeight="1">
      <c r="A1171" s="222">
        <v>423593</v>
      </c>
      <c r="B1171" s="222" t="s">
        <v>2058</v>
      </c>
      <c r="C1171" s="222" t="s">
        <v>99</v>
      </c>
      <c r="D1171" s="222" t="s">
        <v>221</v>
      </c>
      <c r="E1171" s="222" t="s">
        <v>161</v>
      </c>
      <c r="F1171" s="222">
        <v>36008</v>
      </c>
      <c r="G1171" s="222" t="s">
        <v>311</v>
      </c>
      <c r="H1171" s="222" t="s">
        <v>343</v>
      </c>
      <c r="I1171" s="222" t="s">
        <v>470</v>
      </c>
      <c r="M1171" s="222" t="s">
        <v>311</v>
      </c>
    </row>
    <row r="1172" spans="1:13" ht="17.25" customHeight="1">
      <c r="A1172" s="222">
        <v>423599</v>
      </c>
      <c r="B1172" s="222" t="s">
        <v>2479</v>
      </c>
      <c r="C1172" s="222" t="s">
        <v>1007</v>
      </c>
      <c r="D1172" s="222" t="s">
        <v>1137</v>
      </c>
      <c r="E1172" s="222" t="s">
        <v>161</v>
      </c>
      <c r="F1172" s="222">
        <v>36161</v>
      </c>
      <c r="G1172" s="222" t="s">
        <v>311</v>
      </c>
      <c r="H1172" s="222" t="s">
        <v>343</v>
      </c>
      <c r="I1172" s="222" t="s">
        <v>470</v>
      </c>
      <c r="M1172" s="222" t="s">
        <v>311</v>
      </c>
    </row>
    <row r="1173" spans="1:13" ht="17.25" customHeight="1">
      <c r="A1173" s="222">
        <v>423614</v>
      </c>
      <c r="B1173" s="222" t="s">
        <v>3405</v>
      </c>
      <c r="C1173" s="222" t="s">
        <v>733</v>
      </c>
      <c r="D1173" s="222" t="s">
        <v>546</v>
      </c>
      <c r="E1173" s="222" t="s">
        <v>161</v>
      </c>
      <c r="F1173" s="222">
        <v>36526</v>
      </c>
      <c r="G1173" s="222" t="s">
        <v>311</v>
      </c>
      <c r="H1173" s="222" t="s">
        <v>343</v>
      </c>
      <c r="I1173" s="222" t="s">
        <v>361</v>
      </c>
      <c r="M1173" s="222" t="s">
        <v>311</v>
      </c>
    </row>
    <row r="1174" spans="1:13" ht="17.25" customHeight="1">
      <c r="A1174" s="222">
        <v>423618</v>
      </c>
      <c r="B1174" s="222" t="s">
        <v>1762</v>
      </c>
      <c r="C1174" s="222" t="s">
        <v>595</v>
      </c>
      <c r="D1174" s="222" t="s">
        <v>272</v>
      </c>
      <c r="E1174" s="222" t="s">
        <v>161</v>
      </c>
      <c r="F1174" s="222">
        <v>31778</v>
      </c>
      <c r="G1174" s="222" t="s">
        <v>311</v>
      </c>
      <c r="H1174" s="222" t="s">
        <v>343</v>
      </c>
      <c r="I1174" s="222" t="s">
        <v>470</v>
      </c>
      <c r="M1174" s="222" t="s">
        <v>316</v>
      </c>
    </row>
    <row r="1175" spans="1:13" ht="17.25" customHeight="1">
      <c r="A1175" s="222">
        <v>423619</v>
      </c>
      <c r="B1175" s="222" t="s">
        <v>2215</v>
      </c>
      <c r="C1175" s="222" t="s">
        <v>94</v>
      </c>
      <c r="D1175" s="222" t="s">
        <v>1002</v>
      </c>
      <c r="E1175" s="222" t="s">
        <v>161</v>
      </c>
      <c r="F1175" s="222">
        <v>28128</v>
      </c>
      <c r="G1175" s="222" t="s">
        <v>311</v>
      </c>
      <c r="H1175" s="222" t="s">
        <v>344</v>
      </c>
      <c r="I1175" s="222" t="s">
        <v>470</v>
      </c>
      <c r="M1175" s="222" t="s">
        <v>297</v>
      </c>
    </row>
    <row r="1176" spans="1:13" ht="17.25" customHeight="1">
      <c r="A1176" s="222">
        <v>423627</v>
      </c>
      <c r="B1176" s="222" t="s">
        <v>1631</v>
      </c>
      <c r="C1176" s="222" t="s">
        <v>852</v>
      </c>
      <c r="D1176" s="222" t="s">
        <v>254</v>
      </c>
      <c r="E1176" s="222" t="s">
        <v>161</v>
      </c>
      <c r="F1176" s="222">
        <v>34700</v>
      </c>
      <c r="G1176" s="222" t="s">
        <v>324</v>
      </c>
      <c r="H1176" s="222" t="s">
        <v>343</v>
      </c>
      <c r="I1176" s="222" t="s">
        <v>470</v>
      </c>
      <c r="M1176" s="222" t="s">
        <v>324</v>
      </c>
    </row>
    <row r="1177" spans="1:13" ht="17.25" customHeight="1">
      <c r="A1177" s="222">
        <v>423632</v>
      </c>
      <c r="B1177" s="222" t="s">
        <v>1922</v>
      </c>
      <c r="C1177" s="222" t="s">
        <v>1015</v>
      </c>
      <c r="D1177" s="222" t="s">
        <v>221</v>
      </c>
      <c r="E1177" s="222" t="s">
        <v>161</v>
      </c>
      <c r="F1177" s="222">
        <v>36281</v>
      </c>
      <c r="G1177" s="222" t="s">
        <v>311</v>
      </c>
      <c r="H1177" s="222" t="s">
        <v>3485</v>
      </c>
      <c r="I1177" s="222" t="s">
        <v>470</v>
      </c>
      <c r="M1177" s="222" t="s">
        <v>297</v>
      </c>
    </row>
    <row r="1178" spans="1:13" ht="17.25" customHeight="1">
      <c r="A1178" s="222">
        <v>423636</v>
      </c>
      <c r="B1178" s="222" t="s">
        <v>1477</v>
      </c>
      <c r="C1178" s="222" t="s">
        <v>103</v>
      </c>
      <c r="D1178" s="222" t="s">
        <v>1478</v>
      </c>
      <c r="E1178" s="222" t="s">
        <v>161</v>
      </c>
      <c r="F1178" s="222">
        <v>36344</v>
      </c>
      <c r="G1178" s="222" t="s">
        <v>311</v>
      </c>
      <c r="H1178" s="222" t="s">
        <v>343</v>
      </c>
      <c r="I1178" s="222" t="s">
        <v>470</v>
      </c>
      <c r="M1178" s="222" t="s">
        <v>311</v>
      </c>
    </row>
    <row r="1179" spans="1:13" ht="17.25" customHeight="1">
      <c r="A1179" s="222">
        <v>423649</v>
      </c>
      <c r="B1179" s="222" t="s">
        <v>3058</v>
      </c>
      <c r="C1179" s="222" t="s">
        <v>120</v>
      </c>
      <c r="D1179" s="222" t="s">
        <v>2030</v>
      </c>
      <c r="E1179" s="222" t="s">
        <v>161</v>
      </c>
      <c r="F1179" s="222">
        <v>35915</v>
      </c>
      <c r="G1179" s="222" t="s">
        <v>311</v>
      </c>
      <c r="H1179" s="222" t="s">
        <v>343</v>
      </c>
      <c r="I1179" s="222" t="s">
        <v>470</v>
      </c>
      <c r="M1179" s="222" t="s">
        <v>311</v>
      </c>
    </row>
    <row r="1180" spans="1:13" ht="17.25" customHeight="1">
      <c r="A1180" s="222">
        <v>423651</v>
      </c>
      <c r="B1180" s="222" t="s">
        <v>2026</v>
      </c>
      <c r="C1180" s="222" t="s">
        <v>2027</v>
      </c>
      <c r="D1180" s="222" t="s">
        <v>1589</v>
      </c>
      <c r="E1180" s="222" t="s">
        <v>161</v>
      </c>
      <c r="F1180" s="222">
        <v>25343</v>
      </c>
      <c r="G1180" s="222" t="s">
        <v>311</v>
      </c>
      <c r="H1180" s="222" t="s">
        <v>343</v>
      </c>
      <c r="I1180" s="222" t="s">
        <v>470</v>
      </c>
      <c r="M1180" s="222" t="s">
        <v>311</v>
      </c>
    </row>
    <row r="1181" spans="1:13" ht="17.25" customHeight="1">
      <c r="A1181" s="222">
        <v>423659</v>
      </c>
      <c r="B1181" s="222" t="s">
        <v>1832</v>
      </c>
      <c r="C1181" s="222" t="s">
        <v>140</v>
      </c>
      <c r="D1181" s="222" t="s">
        <v>1833</v>
      </c>
      <c r="E1181" s="222" t="s">
        <v>160</v>
      </c>
      <c r="F1181" s="222">
        <v>36199</v>
      </c>
      <c r="G1181" s="222" t="s">
        <v>311</v>
      </c>
      <c r="H1181" s="222" t="s">
        <v>343</v>
      </c>
      <c r="I1181" s="222" t="s">
        <v>470</v>
      </c>
      <c r="M1181" s="222" t="s">
        <v>311</v>
      </c>
    </row>
    <row r="1182" spans="1:13" ht="17.25" customHeight="1">
      <c r="A1182" s="222">
        <v>423661</v>
      </c>
      <c r="B1182" s="222" t="s">
        <v>3213</v>
      </c>
      <c r="C1182" s="222" t="s">
        <v>129</v>
      </c>
      <c r="D1182" s="222" t="s">
        <v>3214</v>
      </c>
      <c r="E1182" s="222" t="s">
        <v>161</v>
      </c>
      <c r="F1182" s="222">
        <v>36304</v>
      </c>
      <c r="G1182" s="222" t="s">
        <v>311</v>
      </c>
      <c r="H1182" s="222" t="s">
        <v>343</v>
      </c>
      <c r="I1182" s="222" t="s">
        <v>361</v>
      </c>
      <c r="M1182" s="222" t="s">
        <v>311</v>
      </c>
    </row>
    <row r="1183" spans="1:13" ht="17.25" customHeight="1">
      <c r="A1183" s="222">
        <v>423666</v>
      </c>
      <c r="B1183" s="222" t="s">
        <v>1805</v>
      </c>
      <c r="C1183" s="222" t="s">
        <v>624</v>
      </c>
      <c r="D1183" s="222" t="s">
        <v>596</v>
      </c>
      <c r="E1183" s="222" t="s">
        <v>160</v>
      </c>
      <c r="F1183" s="222">
        <v>26698</v>
      </c>
      <c r="G1183" s="222" t="s">
        <v>3483</v>
      </c>
      <c r="H1183" s="222" t="s">
        <v>343</v>
      </c>
      <c r="I1183" s="222" t="s">
        <v>470</v>
      </c>
      <c r="M1183" s="222" t="s">
        <v>320</v>
      </c>
    </row>
    <row r="1184" spans="1:13" ht="17.25" customHeight="1">
      <c r="A1184" s="222">
        <v>423670</v>
      </c>
      <c r="B1184" s="222" t="s">
        <v>3331</v>
      </c>
      <c r="C1184" s="222" t="s">
        <v>117</v>
      </c>
      <c r="D1184" s="222" t="s">
        <v>757</v>
      </c>
      <c r="E1184" s="222" t="s">
        <v>160</v>
      </c>
      <c r="F1184" s="222">
        <v>36267</v>
      </c>
      <c r="G1184" s="222" t="s">
        <v>317</v>
      </c>
      <c r="H1184" s="222" t="s">
        <v>343</v>
      </c>
      <c r="I1184" s="222" t="s">
        <v>361</v>
      </c>
      <c r="M1184" s="222" t="s">
        <v>320</v>
      </c>
    </row>
    <row r="1185" spans="1:13" ht="17.25" customHeight="1">
      <c r="A1185" s="222">
        <v>423672</v>
      </c>
      <c r="B1185" s="222" t="s">
        <v>2145</v>
      </c>
      <c r="C1185" s="222" t="s">
        <v>93</v>
      </c>
      <c r="D1185" s="222" t="s">
        <v>768</v>
      </c>
      <c r="E1185" s="222" t="s">
        <v>160</v>
      </c>
      <c r="F1185" s="222">
        <v>36053</v>
      </c>
      <c r="G1185" s="222" t="s">
        <v>311</v>
      </c>
      <c r="H1185" s="222" t="s">
        <v>343</v>
      </c>
      <c r="I1185" s="222" t="s">
        <v>470</v>
      </c>
      <c r="M1185" s="222" t="s">
        <v>311</v>
      </c>
    </row>
    <row r="1186" spans="1:13" ht="17.25" customHeight="1">
      <c r="A1186" s="222">
        <v>423674</v>
      </c>
      <c r="B1186" s="222" t="s">
        <v>1606</v>
      </c>
      <c r="C1186" s="222" t="s">
        <v>704</v>
      </c>
      <c r="D1186" s="222" t="s">
        <v>242</v>
      </c>
      <c r="E1186" s="222" t="s">
        <v>160</v>
      </c>
      <c r="F1186" s="222">
        <v>36220</v>
      </c>
      <c r="G1186" s="222" t="s">
        <v>311</v>
      </c>
      <c r="H1186" s="222" t="s">
        <v>343</v>
      </c>
      <c r="I1186" s="222" t="s">
        <v>470</v>
      </c>
      <c r="M1186" s="222" t="s">
        <v>327</v>
      </c>
    </row>
    <row r="1187" spans="1:13" ht="17.25" customHeight="1">
      <c r="A1187" s="222">
        <v>423675</v>
      </c>
      <c r="B1187" s="222" t="s">
        <v>1404</v>
      </c>
      <c r="C1187" s="222" t="s">
        <v>1070</v>
      </c>
      <c r="D1187" s="222" t="s">
        <v>813</v>
      </c>
      <c r="E1187" s="222" t="s">
        <v>160</v>
      </c>
      <c r="F1187" s="222">
        <v>35948</v>
      </c>
      <c r="G1187" s="222" t="s">
        <v>311</v>
      </c>
      <c r="H1187" s="222" t="s">
        <v>343</v>
      </c>
      <c r="I1187" s="222" t="s">
        <v>470</v>
      </c>
      <c r="M1187" s="222" t="s">
        <v>311</v>
      </c>
    </row>
    <row r="1188" spans="1:13" ht="17.25" customHeight="1">
      <c r="A1188" s="222">
        <v>423676</v>
      </c>
      <c r="B1188" s="222" t="s">
        <v>1628</v>
      </c>
      <c r="C1188" s="222" t="s">
        <v>1015</v>
      </c>
      <c r="D1188" s="222" t="s">
        <v>1629</v>
      </c>
      <c r="E1188" s="222" t="s">
        <v>161</v>
      </c>
      <c r="F1188" s="222">
        <v>36291</v>
      </c>
      <c r="G1188" s="222" t="s">
        <v>3479</v>
      </c>
      <c r="H1188" s="222" t="s">
        <v>343</v>
      </c>
      <c r="I1188" s="222" t="s">
        <v>470</v>
      </c>
      <c r="M1188" s="222" t="s">
        <v>320</v>
      </c>
    </row>
    <row r="1189" spans="1:13" ht="17.25" customHeight="1">
      <c r="A1189" s="222">
        <v>423680</v>
      </c>
      <c r="B1189" s="222" t="s">
        <v>1627</v>
      </c>
      <c r="C1189" s="222" t="s">
        <v>73</v>
      </c>
      <c r="D1189" s="222" t="s">
        <v>868</v>
      </c>
      <c r="E1189" s="222" t="s">
        <v>160</v>
      </c>
      <c r="F1189" s="222">
        <v>36350</v>
      </c>
      <c r="G1189" s="222" t="s">
        <v>335</v>
      </c>
      <c r="H1189" s="222" t="s">
        <v>343</v>
      </c>
      <c r="I1189" s="222" t="s">
        <v>470</v>
      </c>
      <c r="M1189" s="222" t="s">
        <v>320</v>
      </c>
    </row>
    <row r="1190" spans="1:13" ht="17.25" customHeight="1">
      <c r="A1190" s="222">
        <v>423687</v>
      </c>
      <c r="B1190" s="222" t="s">
        <v>2057</v>
      </c>
      <c r="C1190" s="222" t="s">
        <v>682</v>
      </c>
      <c r="D1190" s="222" t="s">
        <v>849</v>
      </c>
      <c r="E1190" s="222" t="s">
        <v>160</v>
      </c>
      <c r="F1190" s="222">
        <v>36096</v>
      </c>
      <c r="G1190" s="222" t="s">
        <v>3689</v>
      </c>
      <c r="H1190" s="222" t="s">
        <v>343</v>
      </c>
      <c r="I1190" s="222" t="s">
        <v>470</v>
      </c>
      <c r="M1190" s="222" t="s">
        <v>342</v>
      </c>
    </row>
    <row r="1191" spans="1:13" ht="17.25" customHeight="1">
      <c r="A1191" s="222">
        <v>423693</v>
      </c>
      <c r="B1191" s="222" t="s">
        <v>2478</v>
      </c>
      <c r="C1191" s="222" t="s">
        <v>73</v>
      </c>
      <c r="D1191" s="222" t="s">
        <v>872</v>
      </c>
      <c r="E1191" s="222" t="s">
        <v>160</v>
      </c>
      <c r="F1191" s="222">
        <v>36057</v>
      </c>
      <c r="G1191" s="222" t="s">
        <v>3487</v>
      </c>
      <c r="H1191" s="222" t="s">
        <v>343</v>
      </c>
      <c r="I1191" s="222" t="s">
        <v>470</v>
      </c>
      <c r="M1191" s="222" t="s">
        <v>320</v>
      </c>
    </row>
    <row r="1192" spans="1:13" ht="17.25" customHeight="1">
      <c r="A1192" s="222">
        <v>423696</v>
      </c>
      <c r="B1192" s="222" t="s">
        <v>3185</v>
      </c>
      <c r="C1192" s="222" t="s">
        <v>89</v>
      </c>
      <c r="D1192" s="222" t="s">
        <v>1179</v>
      </c>
      <c r="E1192" s="222" t="s">
        <v>160</v>
      </c>
      <c r="F1192" s="222">
        <v>36047</v>
      </c>
      <c r="G1192" s="222" t="s">
        <v>311</v>
      </c>
      <c r="H1192" s="222" t="s">
        <v>343</v>
      </c>
      <c r="I1192" s="222" t="s">
        <v>361</v>
      </c>
      <c r="M1192" s="222" t="s">
        <v>316</v>
      </c>
    </row>
    <row r="1193" spans="1:13" ht="17.25" customHeight="1">
      <c r="A1193" s="222">
        <v>423698</v>
      </c>
      <c r="B1193" s="222" t="s">
        <v>3245</v>
      </c>
      <c r="C1193" s="222" t="s">
        <v>891</v>
      </c>
      <c r="D1193" s="222" t="s">
        <v>950</v>
      </c>
      <c r="E1193" s="222" t="s">
        <v>160</v>
      </c>
      <c r="F1193" s="222">
        <v>35438</v>
      </c>
      <c r="G1193" s="222" t="s">
        <v>311</v>
      </c>
      <c r="H1193" s="222" t="s">
        <v>343</v>
      </c>
      <c r="I1193" s="222" t="s">
        <v>361</v>
      </c>
      <c r="M1193" s="222" t="s">
        <v>311</v>
      </c>
    </row>
    <row r="1194" spans="1:13" ht="17.25" customHeight="1">
      <c r="A1194" s="222">
        <v>423706</v>
      </c>
      <c r="B1194" s="222" t="s">
        <v>524</v>
      </c>
      <c r="C1194" s="222" t="s">
        <v>94</v>
      </c>
      <c r="D1194" s="222" t="s">
        <v>220</v>
      </c>
      <c r="E1194" s="222" t="s">
        <v>160</v>
      </c>
      <c r="F1194" s="222">
        <v>35964</v>
      </c>
      <c r="G1194" s="222" t="s">
        <v>311</v>
      </c>
      <c r="H1194" s="222" t="s">
        <v>343</v>
      </c>
      <c r="I1194" s="222" t="s">
        <v>470</v>
      </c>
      <c r="M1194" s="222" t="s">
        <v>337</v>
      </c>
    </row>
    <row r="1195" spans="1:13" ht="17.25" customHeight="1">
      <c r="A1195" s="222">
        <v>423707</v>
      </c>
      <c r="B1195" s="222" t="s">
        <v>524</v>
      </c>
      <c r="C1195" s="222" t="s">
        <v>731</v>
      </c>
      <c r="D1195" s="222" t="s">
        <v>253</v>
      </c>
      <c r="E1195" s="222" t="s">
        <v>160</v>
      </c>
      <c r="F1195" s="222">
        <v>36526</v>
      </c>
      <c r="G1195" s="222" t="s">
        <v>311</v>
      </c>
      <c r="H1195" s="222" t="s">
        <v>343</v>
      </c>
      <c r="I1195" s="222" t="s">
        <v>470</v>
      </c>
      <c r="M1195" s="222" t="s">
        <v>311</v>
      </c>
    </row>
    <row r="1196" spans="1:13" ht="17.25" customHeight="1">
      <c r="A1196" s="222">
        <v>423717</v>
      </c>
      <c r="B1196" s="222" t="s">
        <v>987</v>
      </c>
      <c r="C1196" s="222" t="s">
        <v>1403</v>
      </c>
      <c r="D1196" s="222" t="s">
        <v>1102</v>
      </c>
      <c r="E1196" s="222" t="s">
        <v>160</v>
      </c>
      <c r="F1196" s="222">
        <v>35819</v>
      </c>
      <c r="G1196" s="222" t="s">
        <v>311</v>
      </c>
      <c r="H1196" s="222" t="s">
        <v>343</v>
      </c>
      <c r="I1196" s="222" t="s">
        <v>470</v>
      </c>
      <c r="M1196" s="222" t="s">
        <v>311</v>
      </c>
    </row>
    <row r="1197" spans="1:13" ht="17.25" customHeight="1">
      <c r="A1197" s="222">
        <v>423718</v>
      </c>
      <c r="B1197" s="222" t="s">
        <v>1445</v>
      </c>
      <c r="C1197" s="222" t="s">
        <v>559</v>
      </c>
      <c r="D1197" s="222" t="s">
        <v>1446</v>
      </c>
      <c r="E1197" s="222" t="s">
        <v>160</v>
      </c>
      <c r="F1197" s="222">
        <v>36001</v>
      </c>
      <c r="G1197" s="222" t="s">
        <v>311</v>
      </c>
      <c r="H1197" s="222" t="s">
        <v>343</v>
      </c>
      <c r="I1197" s="222" t="s">
        <v>470</v>
      </c>
      <c r="M1197" s="222" t="s">
        <v>337</v>
      </c>
    </row>
    <row r="1198" spans="1:13" ht="17.25" customHeight="1">
      <c r="A1198" s="222">
        <v>423720</v>
      </c>
      <c r="B1198" s="222" t="s">
        <v>1561</v>
      </c>
      <c r="C1198" s="222" t="s">
        <v>1562</v>
      </c>
      <c r="D1198" s="222" t="s">
        <v>246</v>
      </c>
      <c r="E1198" s="222" t="s">
        <v>160</v>
      </c>
      <c r="F1198" s="222">
        <v>36453</v>
      </c>
      <c r="G1198" s="222" t="s">
        <v>3495</v>
      </c>
      <c r="H1198" s="222" t="s">
        <v>343</v>
      </c>
      <c r="I1198" s="222" t="s">
        <v>470</v>
      </c>
      <c r="M1198" s="222" t="s">
        <v>320</v>
      </c>
    </row>
    <row r="1199" spans="1:13" ht="17.25" customHeight="1">
      <c r="A1199" s="222">
        <v>423721</v>
      </c>
      <c r="B1199" s="222" t="s">
        <v>1402</v>
      </c>
      <c r="C1199" s="222" t="s">
        <v>74</v>
      </c>
      <c r="D1199" s="222" t="s">
        <v>932</v>
      </c>
      <c r="E1199" s="222" t="s">
        <v>160</v>
      </c>
      <c r="F1199" s="222">
        <v>35796</v>
      </c>
      <c r="G1199" s="222" t="s">
        <v>3650</v>
      </c>
      <c r="H1199" s="222" t="s">
        <v>343</v>
      </c>
      <c r="I1199" s="222" t="s">
        <v>470</v>
      </c>
      <c r="M1199" s="222" t="s">
        <v>314</v>
      </c>
    </row>
    <row r="1200" spans="1:13" ht="17.25" customHeight="1">
      <c r="A1200" s="222">
        <v>423731</v>
      </c>
      <c r="B1200" s="222" t="s">
        <v>2055</v>
      </c>
      <c r="C1200" s="222" t="s">
        <v>114</v>
      </c>
      <c r="D1200" s="222" t="s">
        <v>2056</v>
      </c>
      <c r="E1200" s="222" t="s">
        <v>160</v>
      </c>
      <c r="F1200" s="222">
        <v>31101</v>
      </c>
      <c r="G1200" s="222" t="s">
        <v>311</v>
      </c>
      <c r="H1200" s="222" t="s">
        <v>343</v>
      </c>
      <c r="I1200" s="222" t="s">
        <v>470</v>
      </c>
      <c r="M1200" s="222" t="s">
        <v>312</v>
      </c>
    </row>
    <row r="1201" spans="1:16" ht="17.25" customHeight="1">
      <c r="A1201" s="222">
        <v>423733</v>
      </c>
      <c r="B1201" s="222" t="s">
        <v>1125</v>
      </c>
      <c r="C1201" s="222" t="s">
        <v>114</v>
      </c>
      <c r="D1201" s="222" t="s">
        <v>3112</v>
      </c>
      <c r="E1201" s="222" t="s">
        <v>160</v>
      </c>
      <c r="F1201" s="222">
        <v>36297</v>
      </c>
      <c r="G1201" s="222" t="s">
        <v>321</v>
      </c>
      <c r="H1201" s="222" t="s">
        <v>343</v>
      </c>
      <c r="I1201" s="222" t="s">
        <v>361</v>
      </c>
      <c r="M1201" s="222" t="s">
        <v>337</v>
      </c>
    </row>
    <row r="1202" spans="1:16" ht="17.25" customHeight="1">
      <c r="A1202" s="222">
        <v>423739</v>
      </c>
      <c r="B1202" s="222" t="s">
        <v>1626</v>
      </c>
      <c r="C1202" s="222" t="s">
        <v>113</v>
      </c>
      <c r="D1202" s="222" t="s">
        <v>738</v>
      </c>
      <c r="E1202" s="222" t="s">
        <v>160</v>
      </c>
      <c r="F1202" s="222">
        <v>36339</v>
      </c>
      <c r="G1202" s="222" t="s">
        <v>311</v>
      </c>
      <c r="H1202" s="222" t="s">
        <v>343</v>
      </c>
      <c r="I1202" s="222" t="s">
        <v>470</v>
      </c>
      <c r="M1202" s="222" t="s">
        <v>311</v>
      </c>
    </row>
    <row r="1203" spans="1:16" ht="17.25" customHeight="1">
      <c r="A1203" s="222">
        <v>423747</v>
      </c>
      <c r="B1203" s="222" t="s">
        <v>1831</v>
      </c>
      <c r="C1203" s="222" t="s">
        <v>286</v>
      </c>
      <c r="D1203" s="222" t="s">
        <v>227</v>
      </c>
      <c r="E1203" s="222" t="s">
        <v>160</v>
      </c>
      <c r="F1203" s="222">
        <v>36526</v>
      </c>
      <c r="G1203" s="222" t="s">
        <v>3679</v>
      </c>
      <c r="H1203" s="222" t="s">
        <v>344</v>
      </c>
      <c r="I1203" s="222" t="s">
        <v>470</v>
      </c>
      <c r="M1203" s="222" t="s">
        <v>297</v>
      </c>
    </row>
    <row r="1204" spans="1:16" ht="17.25" customHeight="1">
      <c r="A1204" s="222">
        <v>423752</v>
      </c>
      <c r="B1204" s="222" t="s">
        <v>1560</v>
      </c>
      <c r="C1204" s="222" t="s">
        <v>110</v>
      </c>
      <c r="D1204" s="222" t="s">
        <v>275</v>
      </c>
      <c r="E1204" s="222" t="s">
        <v>160</v>
      </c>
      <c r="F1204" s="222">
        <v>35498</v>
      </c>
      <c r="G1204" s="222" t="s">
        <v>311</v>
      </c>
      <c r="H1204" s="222" t="s">
        <v>343</v>
      </c>
      <c r="I1204" s="222" t="s">
        <v>470</v>
      </c>
      <c r="M1204" s="222" t="s">
        <v>311</v>
      </c>
    </row>
    <row r="1205" spans="1:16" ht="17.25" customHeight="1">
      <c r="A1205" s="222">
        <v>423753</v>
      </c>
      <c r="B1205" s="222" t="s">
        <v>2442</v>
      </c>
      <c r="C1205" s="222" t="s">
        <v>1149</v>
      </c>
      <c r="D1205" s="222" t="s">
        <v>1039</v>
      </c>
      <c r="E1205" s="222" t="s">
        <v>160</v>
      </c>
      <c r="F1205" s="222">
        <v>36387</v>
      </c>
      <c r="G1205" s="222" t="s">
        <v>311</v>
      </c>
      <c r="H1205" s="222" t="s">
        <v>343</v>
      </c>
      <c r="I1205" s="222" t="s">
        <v>470</v>
      </c>
      <c r="M1205" s="222" t="s">
        <v>342</v>
      </c>
    </row>
    <row r="1206" spans="1:16" ht="17.25" customHeight="1">
      <c r="A1206" s="222">
        <v>423754</v>
      </c>
      <c r="B1206" s="222" t="s">
        <v>1232</v>
      </c>
      <c r="C1206" s="222" t="s">
        <v>107</v>
      </c>
      <c r="D1206" s="222" t="s">
        <v>250</v>
      </c>
      <c r="E1206" s="222" t="s">
        <v>160</v>
      </c>
      <c r="F1206" s="222">
        <v>32874</v>
      </c>
      <c r="G1206" s="222" t="s">
        <v>311</v>
      </c>
      <c r="H1206" s="222" t="s">
        <v>343</v>
      </c>
      <c r="I1206" s="222" t="s">
        <v>470</v>
      </c>
      <c r="M1206" s="222" t="s">
        <v>342</v>
      </c>
    </row>
    <row r="1207" spans="1:16" ht="17.25" customHeight="1">
      <c r="A1207" s="222">
        <v>423755</v>
      </c>
      <c r="B1207" s="222" t="s">
        <v>3090</v>
      </c>
      <c r="C1207" s="222" t="s">
        <v>625</v>
      </c>
      <c r="D1207" s="222" t="s">
        <v>515</v>
      </c>
      <c r="E1207" s="222" t="s">
        <v>160</v>
      </c>
      <c r="F1207" s="222">
        <v>36373</v>
      </c>
      <c r="G1207" s="222" t="s">
        <v>311</v>
      </c>
      <c r="H1207" s="222" t="s">
        <v>343</v>
      </c>
      <c r="I1207" s="222" t="s">
        <v>470</v>
      </c>
      <c r="M1207" s="222" t="s">
        <v>311</v>
      </c>
    </row>
    <row r="1208" spans="1:16" ht="17.25" customHeight="1">
      <c r="A1208" s="222">
        <v>423759</v>
      </c>
      <c r="B1208" s="222" t="s">
        <v>1527</v>
      </c>
      <c r="C1208" s="222" t="s">
        <v>604</v>
      </c>
      <c r="D1208" s="222" t="s">
        <v>149</v>
      </c>
      <c r="E1208" s="222" t="s">
        <v>160</v>
      </c>
      <c r="F1208" s="222">
        <v>36404</v>
      </c>
      <c r="G1208" s="222" t="s">
        <v>3534</v>
      </c>
      <c r="H1208" s="222" t="s">
        <v>343</v>
      </c>
      <c r="I1208" s="222" t="s">
        <v>470</v>
      </c>
      <c r="M1208" s="222" t="s">
        <v>320</v>
      </c>
    </row>
    <row r="1209" spans="1:16" ht="17.25" customHeight="1">
      <c r="A1209" s="222">
        <v>423760</v>
      </c>
      <c r="B1209" s="222" t="s">
        <v>1959</v>
      </c>
      <c r="C1209" s="222" t="s">
        <v>75</v>
      </c>
      <c r="D1209" s="222" t="s">
        <v>757</v>
      </c>
      <c r="E1209" s="222" t="s">
        <v>160</v>
      </c>
      <c r="F1209" s="222">
        <v>35805</v>
      </c>
      <c r="G1209" s="222" t="s">
        <v>311</v>
      </c>
      <c r="H1209" s="222" t="s">
        <v>343</v>
      </c>
      <c r="I1209" s="222" t="s">
        <v>470</v>
      </c>
      <c r="M1209" s="222" t="s">
        <v>311</v>
      </c>
    </row>
    <row r="1210" spans="1:16" ht="17.25" customHeight="1">
      <c r="A1210" s="222">
        <v>423764</v>
      </c>
      <c r="B1210" s="222" t="s">
        <v>2439</v>
      </c>
      <c r="C1210" s="222" t="s">
        <v>97</v>
      </c>
      <c r="D1210" s="222" t="s">
        <v>226</v>
      </c>
      <c r="E1210" s="222" t="s">
        <v>160</v>
      </c>
      <c r="F1210" s="222">
        <v>35731</v>
      </c>
      <c r="G1210" s="222" t="s">
        <v>3472</v>
      </c>
      <c r="H1210" s="222" t="s">
        <v>343</v>
      </c>
      <c r="I1210" s="222" t="s">
        <v>470</v>
      </c>
      <c r="M1210" s="222" t="s">
        <v>320</v>
      </c>
    </row>
    <row r="1211" spans="1:16" ht="17.25" customHeight="1">
      <c r="A1211" s="222">
        <v>423770</v>
      </c>
      <c r="B1211" s="222" t="s">
        <v>2297</v>
      </c>
      <c r="C1211" s="222" t="s">
        <v>99</v>
      </c>
      <c r="D1211" s="222" t="s">
        <v>270</v>
      </c>
      <c r="E1211" s="222" t="s">
        <v>160</v>
      </c>
      <c r="F1211" s="222">
        <v>35825</v>
      </c>
      <c r="G1211" s="222" t="s">
        <v>311</v>
      </c>
      <c r="H1211" s="222" t="s">
        <v>343</v>
      </c>
      <c r="I1211" s="222" t="s">
        <v>470</v>
      </c>
      <c r="M1211" s="222" t="s">
        <v>311</v>
      </c>
    </row>
    <row r="1212" spans="1:16" ht="17.25" customHeight="1">
      <c r="A1212" s="222">
        <v>423772</v>
      </c>
      <c r="B1212" s="222" t="s">
        <v>3136</v>
      </c>
      <c r="C1212" s="222" t="s">
        <v>103</v>
      </c>
      <c r="D1212" s="222" t="s">
        <v>3137</v>
      </c>
      <c r="E1212" s="222" t="s">
        <v>160</v>
      </c>
      <c r="F1212" s="222">
        <v>35913</v>
      </c>
      <c r="G1212" s="222" t="s">
        <v>315</v>
      </c>
      <c r="H1212" s="222" t="s">
        <v>343</v>
      </c>
      <c r="I1212" s="222" t="s">
        <v>361</v>
      </c>
      <c r="M1212" s="222" t="s">
        <v>320</v>
      </c>
    </row>
    <row r="1213" spans="1:16" ht="17.25" customHeight="1">
      <c r="A1213" s="222">
        <v>423773</v>
      </c>
      <c r="B1213" s="222" t="s">
        <v>1054</v>
      </c>
      <c r="C1213" s="222" t="s">
        <v>608</v>
      </c>
      <c r="D1213" s="222" t="s">
        <v>1151</v>
      </c>
      <c r="E1213" s="222" t="s">
        <v>160</v>
      </c>
      <c r="F1213" s="222">
        <v>36210</v>
      </c>
      <c r="G1213" s="222" t="s">
        <v>311</v>
      </c>
      <c r="H1213" s="222" t="s">
        <v>343</v>
      </c>
      <c r="I1213" s="222" t="s">
        <v>470</v>
      </c>
      <c r="M1213" s="222" t="s">
        <v>337</v>
      </c>
      <c r="N1213" s="222">
        <v>6028</v>
      </c>
      <c r="O1213" s="222">
        <v>43821.415092592593</v>
      </c>
      <c r="P1213" s="222">
        <v>29000</v>
      </c>
    </row>
    <row r="1214" spans="1:16" ht="17.25" customHeight="1">
      <c r="A1214" s="222">
        <v>423779</v>
      </c>
      <c r="B1214" s="222" t="s">
        <v>3223</v>
      </c>
      <c r="C1214" s="222" t="s">
        <v>992</v>
      </c>
      <c r="D1214" s="222" t="s">
        <v>818</v>
      </c>
      <c r="E1214" s="222" t="s">
        <v>160</v>
      </c>
      <c r="F1214" s="222">
        <v>35878</v>
      </c>
      <c r="G1214" s="222" t="s">
        <v>311</v>
      </c>
      <c r="H1214" s="222" t="s">
        <v>343</v>
      </c>
      <c r="I1214" s="222" t="s">
        <v>361</v>
      </c>
      <c r="M1214" s="222" t="s">
        <v>311</v>
      </c>
    </row>
    <row r="1215" spans="1:16" ht="17.25" customHeight="1">
      <c r="A1215" s="222">
        <v>423780</v>
      </c>
      <c r="B1215" s="222" t="s">
        <v>2144</v>
      </c>
      <c r="C1215" s="222" t="s">
        <v>1113</v>
      </c>
      <c r="D1215" s="222" t="s">
        <v>948</v>
      </c>
      <c r="E1215" s="222" t="s">
        <v>160</v>
      </c>
      <c r="F1215" s="222">
        <v>36349</v>
      </c>
      <c r="G1215" s="222" t="s">
        <v>3694</v>
      </c>
      <c r="H1215" s="222" t="s">
        <v>343</v>
      </c>
      <c r="I1215" s="222" t="s">
        <v>470</v>
      </c>
      <c r="M1215" s="222" t="s">
        <v>311</v>
      </c>
    </row>
    <row r="1216" spans="1:16" ht="17.25" customHeight="1">
      <c r="A1216" s="222">
        <v>423781</v>
      </c>
      <c r="B1216" s="222" t="s">
        <v>2363</v>
      </c>
      <c r="C1216" s="222" t="s">
        <v>409</v>
      </c>
      <c r="D1216" s="222" t="s">
        <v>2364</v>
      </c>
      <c r="E1216" s="222" t="s">
        <v>160</v>
      </c>
      <c r="F1216" s="222">
        <v>35974</v>
      </c>
      <c r="G1216" s="222" t="s">
        <v>311</v>
      </c>
      <c r="H1216" s="222" t="s">
        <v>343</v>
      </c>
      <c r="I1216" s="222" t="s">
        <v>470</v>
      </c>
      <c r="M1216" s="222" t="s">
        <v>311</v>
      </c>
    </row>
    <row r="1217" spans="1:15" ht="17.25" customHeight="1">
      <c r="A1217" s="222">
        <v>423783</v>
      </c>
      <c r="B1217" s="222" t="s">
        <v>956</v>
      </c>
      <c r="C1217" s="222" t="s">
        <v>76</v>
      </c>
      <c r="D1217" s="222" t="s">
        <v>234</v>
      </c>
      <c r="E1217" s="222" t="s">
        <v>160</v>
      </c>
      <c r="F1217" s="222">
        <v>36428</v>
      </c>
      <c r="G1217" s="222" t="s">
        <v>311</v>
      </c>
      <c r="H1217" s="222" t="s">
        <v>343</v>
      </c>
      <c r="I1217" s="222" t="s">
        <v>470</v>
      </c>
      <c r="M1217" s="222" t="s">
        <v>320</v>
      </c>
    </row>
    <row r="1218" spans="1:15" ht="17.25" customHeight="1">
      <c r="A1218" s="222">
        <v>423790</v>
      </c>
      <c r="B1218" s="222" t="s">
        <v>3167</v>
      </c>
      <c r="C1218" s="222" t="s">
        <v>960</v>
      </c>
      <c r="D1218" s="222" t="s">
        <v>638</v>
      </c>
      <c r="E1218" s="222" t="s">
        <v>160</v>
      </c>
      <c r="F1218" s="222">
        <v>36398</v>
      </c>
      <c r="G1218" s="222" t="s">
        <v>322</v>
      </c>
      <c r="H1218" s="222" t="s">
        <v>343</v>
      </c>
      <c r="I1218" s="222" t="s">
        <v>361</v>
      </c>
      <c r="M1218" s="222" t="s">
        <v>311</v>
      </c>
    </row>
    <row r="1219" spans="1:15" ht="17.25" customHeight="1">
      <c r="A1219" s="222">
        <v>423793</v>
      </c>
      <c r="B1219" s="222" t="s">
        <v>1604</v>
      </c>
      <c r="C1219" s="222" t="s">
        <v>1605</v>
      </c>
      <c r="D1219" s="222" t="s">
        <v>291</v>
      </c>
      <c r="E1219" s="222" t="s">
        <v>160</v>
      </c>
      <c r="F1219" s="222">
        <v>36557</v>
      </c>
      <c r="G1219" s="222" t="s">
        <v>311</v>
      </c>
      <c r="H1219" s="222" t="s">
        <v>343</v>
      </c>
      <c r="I1219" s="222" t="s">
        <v>470</v>
      </c>
      <c r="M1219" s="222" t="s">
        <v>320</v>
      </c>
    </row>
    <row r="1220" spans="1:15" ht="17.25" customHeight="1">
      <c r="A1220" s="222">
        <v>423795</v>
      </c>
      <c r="B1220" s="222" t="s">
        <v>642</v>
      </c>
      <c r="C1220" s="222" t="s">
        <v>559</v>
      </c>
      <c r="D1220" s="222" t="s">
        <v>933</v>
      </c>
      <c r="E1220" s="222" t="s">
        <v>160</v>
      </c>
      <c r="F1220" s="222">
        <v>36036</v>
      </c>
      <c r="G1220" s="222" t="s">
        <v>311</v>
      </c>
      <c r="H1220" s="222" t="s">
        <v>343</v>
      </c>
      <c r="I1220" s="222" t="s">
        <v>470</v>
      </c>
      <c r="M1220" s="222" t="s">
        <v>311</v>
      </c>
    </row>
    <row r="1221" spans="1:15" ht="17.25" customHeight="1">
      <c r="A1221" s="222">
        <v>423805</v>
      </c>
      <c r="B1221" s="222" t="s">
        <v>2186</v>
      </c>
      <c r="C1221" s="222" t="s">
        <v>95</v>
      </c>
      <c r="D1221" s="222" t="s">
        <v>2187</v>
      </c>
      <c r="E1221" s="222" t="s">
        <v>160</v>
      </c>
      <c r="F1221" s="222">
        <v>36443</v>
      </c>
      <c r="G1221" s="222" t="s">
        <v>311</v>
      </c>
      <c r="H1221" s="222" t="s">
        <v>343</v>
      </c>
      <c r="I1221" s="222" t="s">
        <v>470</v>
      </c>
      <c r="M1221" s="222" t="s">
        <v>320</v>
      </c>
    </row>
    <row r="1222" spans="1:15" ht="17.25" customHeight="1">
      <c r="A1222" s="222">
        <v>423807</v>
      </c>
      <c r="B1222" s="222" t="s">
        <v>578</v>
      </c>
      <c r="C1222" s="222" t="s">
        <v>94</v>
      </c>
      <c r="D1222" s="222" t="s">
        <v>579</v>
      </c>
      <c r="E1222" s="222" t="s">
        <v>160</v>
      </c>
      <c r="F1222" s="222">
        <v>31876</v>
      </c>
      <c r="G1222" s="222" t="s">
        <v>3518</v>
      </c>
      <c r="H1222" s="222" t="s">
        <v>343</v>
      </c>
      <c r="I1222" s="222" t="s">
        <v>470</v>
      </c>
      <c r="M1222" s="222" t="s">
        <v>316</v>
      </c>
      <c r="N1222" s="222">
        <v>415</v>
      </c>
      <c r="O1222" s="222">
        <v>43842.572002314817</v>
      </c>
    </row>
    <row r="1223" spans="1:15" ht="17.25" customHeight="1">
      <c r="A1223" s="222">
        <v>423813</v>
      </c>
      <c r="B1223" s="222" t="s">
        <v>2761</v>
      </c>
      <c r="C1223" s="222" t="s">
        <v>72</v>
      </c>
      <c r="D1223" s="222" t="s">
        <v>2762</v>
      </c>
      <c r="E1223" s="222" t="s">
        <v>160</v>
      </c>
      <c r="F1223" s="222">
        <v>35279</v>
      </c>
      <c r="G1223" s="222" t="s">
        <v>311</v>
      </c>
      <c r="H1223" s="222" t="s">
        <v>343</v>
      </c>
      <c r="I1223" s="222" t="s">
        <v>470</v>
      </c>
      <c r="M1223" s="222" t="s">
        <v>311</v>
      </c>
    </row>
    <row r="1224" spans="1:15" ht="17.25" customHeight="1">
      <c r="A1224" s="222">
        <v>423815</v>
      </c>
      <c r="B1224" s="222" t="s">
        <v>1355</v>
      </c>
      <c r="C1224" s="222" t="s">
        <v>1356</v>
      </c>
      <c r="D1224" s="222" t="s">
        <v>638</v>
      </c>
      <c r="E1224" s="222" t="s">
        <v>160</v>
      </c>
      <c r="F1224" s="222">
        <v>35105</v>
      </c>
      <c r="G1224" s="222" t="s">
        <v>311</v>
      </c>
      <c r="H1224" s="222" t="s">
        <v>343</v>
      </c>
      <c r="I1224" s="222" t="s">
        <v>470</v>
      </c>
      <c r="M1224" s="222" t="s">
        <v>311</v>
      </c>
    </row>
    <row r="1225" spans="1:15" ht="17.25" customHeight="1">
      <c r="A1225" s="222">
        <v>423825</v>
      </c>
      <c r="B1225" s="222" t="s">
        <v>2025</v>
      </c>
      <c r="C1225" s="222" t="s">
        <v>754</v>
      </c>
      <c r="D1225" s="222" t="s">
        <v>238</v>
      </c>
      <c r="E1225" s="222" t="s">
        <v>160</v>
      </c>
      <c r="F1225" s="222">
        <v>35065</v>
      </c>
      <c r="G1225" s="222" t="s">
        <v>311</v>
      </c>
      <c r="H1225" s="222" t="s">
        <v>343</v>
      </c>
      <c r="I1225" s="222" t="s">
        <v>470</v>
      </c>
      <c r="M1225" s="222" t="s">
        <v>311</v>
      </c>
    </row>
    <row r="1226" spans="1:15" ht="17.25" customHeight="1">
      <c r="A1226" s="222">
        <v>423828</v>
      </c>
      <c r="B1226" s="222" t="s">
        <v>1804</v>
      </c>
      <c r="C1226" s="222" t="s">
        <v>86</v>
      </c>
      <c r="D1226" s="222" t="s">
        <v>885</v>
      </c>
      <c r="E1226" s="222" t="s">
        <v>160</v>
      </c>
      <c r="F1226" s="222">
        <v>36647</v>
      </c>
      <c r="G1226" s="222" t="s">
        <v>311</v>
      </c>
      <c r="H1226" s="222" t="s">
        <v>343</v>
      </c>
      <c r="I1226" s="222" t="s">
        <v>470</v>
      </c>
      <c r="M1226" s="222" t="s">
        <v>311</v>
      </c>
    </row>
    <row r="1227" spans="1:15" ht="17.25" customHeight="1">
      <c r="A1227" s="222">
        <v>423832</v>
      </c>
      <c r="B1227" s="222" t="s">
        <v>1231</v>
      </c>
      <c r="C1227" s="222" t="s">
        <v>71</v>
      </c>
      <c r="D1227" s="222" t="s">
        <v>265</v>
      </c>
      <c r="E1227" s="222" t="s">
        <v>160</v>
      </c>
      <c r="F1227" s="222">
        <v>35452</v>
      </c>
      <c r="G1227" s="222" t="s">
        <v>311</v>
      </c>
      <c r="H1227" s="222" t="s">
        <v>343</v>
      </c>
      <c r="I1227" s="222" t="s">
        <v>470</v>
      </c>
      <c r="M1227" s="222" t="s">
        <v>311</v>
      </c>
    </row>
    <row r="1228" spans="1:15" ht="17.25" customHeight="1">
      <c r="A1228" s="222">
        <v>423833</v>
      </c>
      <c r="B1228" s="222" t="s">
        <v>1703</v>
      </c>
      <c r="C1228" s="222" t="s">
        <v>694</v>
      </c>
      <c r="D1228" s="222" t="s">
        <v>235</v>
      </c>
      <c r="E1228" s="222" t="s">
        <v>160</v>
      </c>
      <c r="F1228" s="222">
        <v>36292</v>
      </c>
      <c r="G1228" s="222" t="s">
        <v>311</v>
      </c>
      <c r="H1228" s="222" t="s">
        <v>343</v>
      </c>
      <c r="I1228" s="222" t="s">
        <v>470</v>
      </c>
      <c r="M1228" s="222" t="s">
        <v>320</v>
      </c>
    </row>
    <row r="1229" spans="1:15" ht="17.25" customHeight="1">
      <c r="A1229" s="222">
        <v>423840</v>
      </c>
      <c r="B1229" s="222" t="s">
        <v>3222</v>
      </c>
      <c r="C1229" s="222" t="s">
        <v>262</v>
      </c>
      <c r="D1229" s="222" t="s">
        <v>658</v>
      </c>
      <c r="E1229" s="222" t="s">
        <v>160</v>
      </c>
      <c r="F1229" s="222">
        <v>36190</v>
      </c>
      <c r="G1229" s="222" t="s">
        <v>311</v>
      </c>
      <c r="H1229" s="222" t="s">
        <v>343</v>
      </c>
      <c r="I1229" s="222" t="s">
        <v>361</v>
      </c>
      <c r="M1229" s="222" t="s">
        <v>311</v>
      </c>
    </row>
    <row r="1230" spans="1:15" ht="17.25" customHeight="1">
      <c r="A1230" s="222">
        <v>423841</v>
      </c>
      <c r="B1230" s="222" t="s">
        <v>1958</v>
      </c>
      <c r="C1230" s="222" t="s">
        <v>103</v>
      </c>
      <c r="D1230" s="222" t="s">
        <v>1025</v>
      </c>
      <c r="E1230" s="222" t="s">
        <v>160</v>
      </c>
      <c r="F1230" s="222">
        <v>36288</v>
      </c>
      <c r="G1230" s="222" t="s">
        <v>3588</v>
      </c>
      <c r="H1230" s="222" t="s">
        <v>344</v>
      </c>
      <c r="I1230" s="222" t="s">
        <v>470</v>
      </c>
      <c r="M1230" s="222" t="s">
        <v>297</v>
      </c>
    </row>
    <row r="1231" spans="1:15" ht="17.25" customHeight="1">
      <c r="A1231" s="222">
        <v>423846</v>
      </c>
      <c r="B1231" s="222" t="s">
        <v>3195</v>
      </c>
      <c r="C1231" s="222" t="s">
        <v>758</v>
      </c>
      <c r="D1231" s="222" t="s">
        <v>792</v>
      </c>
      <c r="E1231" s="222" t="s">
        <v>160</v>
      </c>
      <c r="F1231" s="222">
        <v>36161</v>
      </c>
      <c r="G1231" s="222" t="s">
        <v>311</v>
      </c>
      <c r="H1231" s="222" t="s">
        <v>343</v>
      </c>
      <c r="I1231" s="222" t="s">
        <v>361</v>
      </c>
      <c r="M1231" s="222" t="s">
        <v>311</v>
      </c>
    </row>
    <row r="1232" spans="1:15" ht="17.25" customHeight="1">
      <c r="A1232" s="222">
        <v>423847</v>
      </c>
      <c r="B1232" s="222" t="s">
        <v>1525</v>
      </c>
      <c r="C1232" s="222" t="s">
        <v>94</v>
      </c>
      <c r="D1232" s="222" t="s">
        <v>1526</v>
      </c>
      <c r="E1232" s="222" t="s">
        <v>160</v>
      </c>
      <c r="F1232" s="222">
        <v>35535</v>
      </c>
      <c r="G1232" s="222" t="s">
        <v>311</v>
      </c>
      <c r="H1232" s="222" t="s">
        <v>343</v>
      </c>
      <c r="I1232" s="222" t="s">
        <v>470</v>
      </c>
      <c r="M1232" s="222" t="s">
        <v>311</v>
      </c>
    </row>
    <row r="1233" spans="1:13" ht="17.25" customHeight="1">
      <c r="A1233" s="222">
        <v>423848</v>
      </c>
      <c r="B1233" s="222" t="s">
        <v>3409</v>
      </c>
      <c r="C1233" s="222" t="s">
        <v>887</v>
      </c>
      <c r="D1233" s="222" t="s">
        <v>215</v>
      </c>
      <c r="E1233" s="222" t="s">
        <v>160</v>
      </c>
      <c r="F1233" s="222">
        <v>36170</v>
      </c>
      <c r="G1233" s="222" t="s">
        <v>311</v>
      </c>
      <c r="H1233" s="222" t="s">
        <v>343</v>
      </c>
      <c r="I1233" s="222" t="s">
        <v>361</v>
      </c>
      <c r="M1233" s="222" t="s">
        <v>320</v>
      </c>
    </row>
    <row r="1234" spans="1:13" ht="17.25" customHeight="1">
      <c r="A1234" s="222">
        <v>423856</v>
      </c>
      <c r="B1234" s="222" t="s">
        <v>1230</v>
      </c>
      <c r="C1234" s="222" t="s">
        <v>909</v>
      </c>
      <c r="D1234" s="222" t="s">
        <v>729</v>
      </c>
      <c r="E1234" s="222" t="s">
        <v>160</v>
      </c>
      <c r="F1234" s="222">
        <v>35796</v>
      </c>
      <c r="G1234" s="222" t="s">
        <v>311</v>
      </c>
      <c r="H1234" s="222" t="s">
        <v>343</v>
      </c>
      <c r="I1234" s="222" t="s">
        <v>470</v>
      </c>
      <c r="M1234" s="222" t="s">
        <v>311</v>
      </c>
    </row>
    <row r="1235" spans="1:13" ht="17.25" customHeight="1">
      <c r="A1235" s="222">
        <v>423865</v>
      </c>
      <c r="B1235" s="222" t="s">
        <v>2185</v>
      </c>
      <c r="C1235" s="222" t="s">
        <v>105</v>
      </c>
      <c r="D1235" s="222" t="s">
        <v>257</v>
      </c>
      <c r="E1235" s="222" t="s">
        <v>160</v>
      </c>
      <c r="F1235" s="222">
        <v>34036</v>
      </c>
      <c r="G1235" s="222" t="s">
        <v>311</v>
      </c>
      <c r="H1235" s="222" t="s">
        <v>343</v>
      </c>
      <c r="I1235" s="222" t="s">
        <v>470</v>
      </c>
      <c r="M1235" s="222" t="s">
        <v>311</v>
      </c>
    </row>
    <row r="1236" spans="1:13" ht="17.25" customHeight="1">
      <c r="A1236" s="222">
        <v>423868</v>
      </c>
      <c r="B1236" s="222" t="s">
        <v>2054</v>
      </c>
      <c r="C1236" s="222" t="s">
        <v>135</v>
      </c>
      <c r="D1236" s="222" t="s">
        <v>264</v>
      </c>
      <c r="E1236" s="222" t="s">
        <v>160</v>
      </c>
      <c r="F1236" s="222">
        <v>36188</v>
      </c>
      <c r="G1236" s="222" t="s">
        <v>321</v>
      </c>
      <c r="H1236" s="222" t="s">
        <v>343</v>
      </c>
      <c r="I1236" s="222" t="s">
        <v>470</v>
      </c>
      <c r="M1236" s="222" t="s">
        <v>320</v>
      </c>
    </row>
    <row r="1237" spans="1:13" ht="17.25" customHeight="1">
      <c r="A1237" s="222">
        <v>423877</v>
      </c>
      <c r="B1237" s="222" t="s">
        <v>1476</v>
      </c>
      <c r="C1237" s="222" t="s">
        <v>134</v>
      </c>
      <c r="D1237" s="222" t="s">
        <v>246</v>
      </c>
      <c r="E1237" s="222" t="s">
        <v>160</v>
      </c>
      <c r="F1237" s="222">
        <v>36217</v>
      </c>
      <c r="G1237" s="222" t="s">
        <v>311</v>
      </c>
      <c r="H1237" s="222" t="s">
        <v>343</v>
      </c>
      <c r="I1237" s="222" t="s">
        <v>470</v>
      </c>
      <c r="M1237" s="222" t="s">
        <v>311</v>
      </c>
    </row>
    <row r="1238" spans="1:13" ht="17.25" customHeight="1">
      <c r="A1238" s="222">
        <v>423878</v>
      </c>
      <c r="B1238" s="222" t="s">
        <v>3212</v>
      </c>
      <c r="C1238" s="222" t="s">
        <v>137</v>
      </c>
      <c r="D1238" s="222" t="s">
        <v>252</v>
      </c>
      <c r="E1238" s="222" t="s">
        <v>160</v>
      </c>
      <c r="F1238" s="222">
        <v>35796</v>
      </c>
      <c r="G1238" s="222" t="s">
        <v>326</v>
      </c>
      <c r="H1238" s="222" t="s">
        <v>343</v>
      </c>
      <c r="I1238" s="222" t="s">
        <v>361</v>
      </c>
      <c r="M1238" s="222" t="s">
        <v>320</v>
      </c>
    </row>
    <row r="1239" spans="1:13" ht="17.25" customHeight="1">
      <c r="A1239" s="222">
        <v>423879</v>
      </c>
      <c r="B1239" s="222" t="s">
        <v>3342</v>
      </c>
      <c r="C1239" s="222" t="s">
        <v>1206</v>
      </c>
      <c r="D1239" s="222" t="s">
        <v>3343</v>
      </c>
      <c r="E1239" s="222" t="s">
        <v>160</v>
      </c>
      <c r="F1239" s="222">
        <v>36055</v>
      </c>
      <c r="G1239" s="222" t="s">
        <v>311</v>
      </c>
      <c r="H1239" s="222" t="s">
        <v>343</v>
      </c>
      <c r="I1239" s="222" t="s">
        <v>361</v>
      </c>
      <c r="M1239" s="222" t="s">
        <v>311</v>
      </c>
    </row>
    <row r="1240" spans="1:13" ht="17.25" customHeight="1">
      <c r="A1240" s="222">
        <v>423886</v>
      </c>
      <c r="B1240" s="222" t="s">
        <v>2426</v>
      </c>
      <c r="C1240" s="222" t="s">
        <v>79</v>
      </c>
      <c r="D1240" s="222" t="s">
        <v>272</v>
      </c>
      <c r="E1240" s="222" t="s">
        <v>160</v>
      </c>
      <c r="F1240" s="222">
        <v>36535</v>
      </c>
      <c r="G1240" s="222" t="s">
        <v>320</v>
      </c>
      <c r="H1240" s="222" t="s">
        <v>343</v>
      </c>
      <c r="I1240" s="222" t="s">
        <v>470</v>
      </c>
      <c r="M1240" s="222" t="s">
        <v>320</v>
      </c>
    </row>
    <row r="1241" spans="1:13" ht="17.25" customHeight="1">
      <c r="A1241" s="222">
        <v>423889</v>
      </c>
      <c r="B1241" s="222" t="s">
        <v>2477</v>
      </c>
      <c r="C1241" s="222" t="s">
        <v>648</v>
      </c>
      <c r="D1241" s="222" t="s">
        <v>275</v>
      </c>
      <c r="E1241" s="222" t="s">
        <v>160</v>
      </c>
      <c r="F1241" s="222">
        <v>36162</v>
      </c>
      <c r="G1241" s="222" t="s">
        <v>3621</v>
      </c>
      <c r="H1241" s="222" t="s">
        <v>343</v>
      </c>
      <c r="I1241" s="222" t="s">
        <v>470</v>
      </c>
      <c r="M1241" s="222" t="s">
        <v>320</v>
      </c>
    </row>
    <row r="1242" spans="1:13" ht="17.25" customHeight="1">
      <c r="A1242" s="222">
        <v>423890</v>
      </c>
      <c r="B1242" s="222" t="s">
        <v>2081</v>
      </c>
      <c r="C1242" s="222" t="s">
        <v>94</v>
      </c>
      <c r="D1242" s="222" t="s">
        <v>229</v>
      </c>
      <c r="E1242" s="222" t="s">
        <v>160</v>
      </c>
      <c r="F1242" s="222">
        <v>36309</v>
      </c>
      <c r="G1242" s="222" t="s">
        <v>320</v>
      </c>
      <c r="H1242" s="222" t="s">
        <v>343</v>
      </c>
      <c r="I1242" s="222" t="s">
        <v>470</v>
      </c>
      <c r="M1242" s="222" t="s">
        <v>337</v>
      </c>
    </row>
    <row r="1243" spans="1:13" ht="17.25" customHeight="1">
      <c r="A1243" s="222">
        <v>423896</v>
      </c>
      <c r="B1243" s="222" t="s">
        <v>3316</v>
      </c>
      <c r="C1243" s="222" t="s">
        <v>115</v>
      </c>
      <c r="D1243" s="222" t="s">
        <v>214</v>
      </c>
      <c r="E1243" s="222" t="s">
        <v>160</v>
      </c>
      <c r="F1243" s="222">
        <v>36342</v>
      </c>
      <c r="G1243" s="222" t="s">
        <v>3472</v>
      </c>
      <c r="H1243" s="222" t="s">
        <v>343</v>
      </c>
      <c r="I1243" s="222" t="s">
        <v>361</v>
      </c>
      <c r="M1243" s="222" t="s">
        <v>320</v>
      </c>
    </row>
    <row r="1244" spans="1:13" ht="17.25" customHeight="1">
      <c r="A1244" s="222">
        <v>423904</v>
      </c>
      <c r="B1244" s="222" t="s">
        <v>1957</v>
      </c>
      <c r="C1244" s="222" t="s">
        <v>745</v>
      </c>
      <c r="D1244" s="222" t="s">
        <v>272</v>
      </c>
      <c r="E1244" s="222" t="s">
        <v>160</v>
      </c>
      <c r="F1244" s="222">
        <v>36020</v>
      </c>
      <c r="G1244" s="222" t="s">
        <v>311</v>
      </c>
      <c r="H1244" s="222" t="s">
        <v>343</v>
      </c>
      <c r="I1244" s="222" t="s">
        <v>470</v>
      </c>
      <c r="M1244" s="222" t="s">
        <v>311</v>
      </c>
    </row>
    <row r="1245" spans="1:13" ht="17.25" customHeight="1">
      <c r="A1245" s="222">
        <v>423905</v>
      </c>
      <c r="B1245" s="222" t="s">
        <v>1122</v>
      </c>
      <c r="C1245" s="222" t="s">
        <v>103</v>
      </c>
      <c r="D1245" s="222" t="s">
        <v>686</v>
      </c>
      <c r="E1245" s="222" t="s">
        <v>160</v>
      </c>
      <c r="F1245" s="222">
        <v>36298</v>
      </c>
      <c r="G1245" s="222" t="s">
        <v>311</v>
      </c>
      <c r="H1245" s="222" t="s">
        <v>343</v>
      </c>
      <c r="I1245" s="222" t="s">
        <v>361</v>
      </c>
      <c r="M1245" s="222" t="s">
        <v>320</v>
      </c>
    </row>
    <row r="1246" spans="1:13" ht="17.25" customHeight="1">
      <c r="A1246" s="222">
        <v>423907</v>
      </c>
      <c r="B1246" s="222" t="s">
        <v>3184</v>
      </c>
      <c r="C1246" s="222" t="s">
        <v>103</v>
      </c>
      <c r="D1246" s="222" t="s">
        <v>280</v>
      </c>
      <c r="E1246" s="222" t="s">
        <v>160</v>
      </c>
      <c r="F1246" s="222">
        <v>36540</v>
      </c>
      <c r="G1246" s="222" t="s">
        <v>311</v>
      </c>
      <c r="H1246" s="222" t="s">
        <v>343</v>
      </c>
      <c r="I1246" s="222" t="s">
        <v>361</v>
      </c>
      <c r="M1246" s="222" t="s">
        <v>316</v>
      </c>
    </row>
    <row r="1247" spans="1:13" ht="17.25" customHeight="1">
      <c r="A1247" s="222">
        <v>423909</v>
      </c>
      <c r="B1247" s="222" t="s">
        <v>3146</v>
      </c>
      <c r="C1247" s="222" t="s">
        <v>103</v>
      </c>
      <c r="D1247" s="222" t="s">
        <v>1076</v>
      </c>
      <c r="E1247" s="222" t="s">
        <v>160</v>
      </c>
      <c r="F1247" s="222">
        <v>36449</v>
      </c>
      <c r="G1247" s="222" t="s">
        <v>326</v>
      </c>
      <c r="H1247" s="222" t="s">
        <v>343</v>
      </c>
      <c r="I1247" s="222" t="s">
        <v>361</v>
      </c>
      <c r="M1247" s="222" t="s">
        <v>320</v>
      </c>
    </row>
    <row r="1248" spans="1:13" ht="17.25" customHeight="1">
      <c r="A1248" s="222">
        <v>423911</v>
      </c>
      <c r="B1248" s="222" t="s">
        <v>2591</v>
      </c>
      <c r="C1248" s="222" t="s">
        <v>73</v>
      </c>
      <c r="D1248" s="222" t="s">
        <v>226</v>
      </c>
      <c r="E1248" s="222" t="s">
        <v>160</v>
      </c>
      <c r="F1248" s="222">
        <v>25934</v>
      </c>
      <c r="G1248" s="222" t="s">
        <v>322</v>
      </c>
      <c r="H1248" s="222" t="s">
        <v>343</v>
      </c>
      <c r="I1248" s="222" t="s">
        <v>470</v>
      </c>
      <c r="M1248" s="222" t="s">
        <v>324</v>
      </c>
    </row>
    <row r="1249" spans="1:13" ht="17.25" customHeight="1">
      <c r="A1249" s="222">
        <v>423916</v>
      </c>
      <c r="B1249" s="222" t="s">
        <v>2174</v>
      </c>
      <c r="C1249" s="222" t="s">
        <v>722</v>
      </c>
      <c r="D1249" s="222" t="s">
        <v>265</v>
      </c>
      <c r="E1249" s="222" t="s">
        <v>160</v>
      </c>
      <c r="F1249" s="222">
        <v>35984</v>
      </c>
      <c r="G1249" s="222" t="s">
        <v>340</v>
      </c>
      <c r="H1249" s="222" t="s">
        <v>343</v>
      </c>
      <c r="I1249" s="222" t="s">
        <v>470</v>
      </c>
      <c r="M1249" s="222" t="s">
        <v>311</v>
      </c>
    </row>
    <row r="1250" spans="1:13" ht="17.25" customHeight="1">
      <c r="A1250" s="222">
        <v>423921</v>
      </c>
      <c r="B1250" s="222" t="s">
        <v>3324</v>
      </c>
      <c r="C1250" s="222" t="s">
        <v>94</v>
      </c>
      <c r="D1250" s="222" t="s">
        <v>690</v>
      </c>
      <c r="E1250" s="222" t="s">
        <v>160</v>
      </c>
      <c r="F1250" s="222">
        <v>35431</v>
      </c>
      <c r="G1250" s="222" t="s">
        <v>3477</v>
      </c>
      <c r="H1250" s="222" t="s">
        <v>343</v>
      </c>
      <c r="I1250" s="222" t="s">
        <v>361</v>
      </c>
      <c r="M1250" s="222" t="s">
        <v>320</v>
      </c>
    </row>
    <row r="1251" spans="1:13" ht="17.25" customHeight="1">
      <c r="A1251" s="222">
        <v>423924</v>
      </c>
      <c r="B1251" s="222" t="s">
        <v>2456</v>
      </c>
      <c r="C1251" s="222" t="s">
        <v>73</v>
      </c>
      <c r="D1251" s="222" t="s">
        <v>1039</v>
      </c>
      <c r="E1251" s="222" t="s">
        <v>160</v>
      </c>
      <c r="F1251" s="222">
        <v>35979</v>
      </c>
      <c r="G1251" s="222" t="s">
        <v>3498</v>
      </c>
      <c r="H1251" s="222" t="s">
        <v>343</v>
      </c>
      <c r="I1251" s="222" t="s">
        <v>470</v>
      </c>
      <c r="M1251" s="222" t="s">
        <v>320</v>
      </c>
    </row>
    <row r="1252" spans="1:13" ht="17.25" customHeight="1">
      <c r="A1252" s="222">
        <v>423932</v>
      </c>
      <c r="B1252" s="222" t="s">
        <v>3379</v>
      </c>
      <c r="C1252" s="222" t="s">
        <v>106</v>
      </c>
      <c r="D1252" s="222" t="s">
        <v>782</v>
      </c>
      <c r="E1252" s="222" t="s">
        <v>161</v>
      </c>
      <c r="F1252" s="222">
        <v>36161</v>
      </c>
      <c r="G1252" s="222" t="s">
        <v>311</v>
      </c>
      <c r="H1252" s="222" t="s">
        <v>343</v>
      </c>
      <c r="I1252" s="222" t="s">
        <v>361</v>
      </c>
      <c r="M1252" s="222" t="s">
        <v>311</v>
      </c>
    </row>
    <row r="1253" spans="1:13" ht="17.25" customHeight="1">
      <c r="A1253" s="222">
        <v>423933</v>
      </c>
      <c r="B1253" s="222" t="s">
        <v>3111</v>
      </c>
      <c r="C1253" s="222" t="s">
        <v>624</v>
      </c>
      <c r="D1253" s="222" t="s">
        <v>902</v>
      </c>
      <c r="E1253" s="222" t="s">
        <v>161</v>
      </c>
      <c r="F1253" s="222">
        <v>36526</v>
      </c>
      <c r="G1253" s="222" t="s">
        <v>311</v>
      </c>
      <c r="H1253" s="222" t="s">
        <v>343</v>
      </c>
      <c r="I1253" s="222" t="s">
        <v>361</v>
      </c>
      <c r="M1253" s="222" t="s">
        <v>311</v>
      </c>
    </row>
    <row r="1254" spans="1:13" ht="17.25" customHeight="1">
      <c r="A1254" s="222">
        <v>423934</v>
      </c>
      <c r="B1254" s="222" t="s">
        <v>1701</v>
      </c>
      <c r="C1254" s="222" t="s">
        <v>94</v>
      </c>
      <c r="D1254" s="222" t="s">
        <v>1702</v>
      </c>
      <c r="E1254" s="222" t="s">
        <v>161</v>
      </c>
      <c r="F1254" s="222">
        <v>36526</v>
      </c>
      <c r="G1254" s="222" t="s">
        <v>311</v>
      </c>
      <c r="H1254" s="222" t="s">
        <v>343</v>
      </c>
      <c r="I1254" s="222" t="s">
        <v>470</v>
      </c>
      <c r="M1254" s="222" t="s">
        <v>311</v>
      </c>
    </row>
    <row r="1255" spans="1:13" ht="17.25" customHeight="1">
      <c r="A1255" s="222">
        <v>423941</v>
      </c>
      <c r="B1255" s="222" t="s">
        <v>2327</v>
      </c>
      <c r="C1255" s="222" t="s">
        <v>737</v>
      </c>
      <c r="D1255" s="222" t="s">
        <v>290</v>
      </c>
      <c r="E1255" s="222" t="s">
        <v>161</v>
      </c>
      <c r="F1255" s="222">
        <v>35065</v>
      </c>
      <c r="G1255" s="222" t="s">
        <v>311</v>
      </c>
      <c r="H1255" s="222" t="s">
        <v>344</v>
      </c>
      <c r="I1255" s="222" t="s">
        <v>470</v>
      </c>
      <c r="M1255" s="222" t="s">
        <v>297</v>
      </c>
    </row>
    <row r="1256" spans="1:13" ht="17.25" customHeight="1">
      <c r="A1256" s="222">
        <v>423946</v>
      </c>
      <c r="B1256" s="222" t="s">
        <v>2455</v>
      </c>
      <c r="C1256" s="222" t="s">
        <v>69</v>
      </c>
      <c r="D1256" s="222" t="s">
        <v>272</v>
      </c>
      <c r="E1256" s="222" t="s">
        <v>160</v>
      </c>
      <c r="F1256" s="222">
        <v>36043</v>
      </c>
      <c r="G1256" s="222" t="s">
        <v>335</v>
      </c>
      <c r="H1256" s="222" t="s">
        <v>343</v>
      </c>
      <c r="I1256" s="222" t="s">
        <v>470</v>
      </c>
      <c r="M1256" s="222" t="s">
        <v>320</v>
      </c>
    </row>
    <row r="1257" spans="1:13" ht="17.25" customHeight="1">
      <c r="A1257" s="222">
        <v>423948</v>
      </c>
      <c r="B1257" s="222" t="s">
        <v>1443</v>
      </c>
      <c r="C1257" s="222" t="s">
        <v>634</v>
      </c>
      <c r="D1257" s="222" t="s">
        <v>1444</v>
      </c>
      <c r="E1257" s="222" t="s">
        <v>161</v>
      </c>
      <c r="F1257" s="222">
        <v>36259</v>
      </c>
      <c r="G1257" s="222" t="s">
        <v>311</v>
      </c>
      <c r="H1257" s="222" t="s">
        <v>343</v>
      </c>
      <c r="I1257" s="222" t="s">
        <v>470</v>
      </c>
      <c r="M1257" s="222" t="s">
        <v>311</v>
      </c>
    </row>
    <row r="1258" spans="1:13" ht="17.25" customHeight="1">
      <c r="A1258" s="222">
        <v>423949</v>
      </c>
      <c r="B1258" s="222" t="s">
        <v>3349</v>
      </c>
      <c r="C1258" s="222" t="s">
        <v>529</v>
      </c>
      <c r="D1258" s="222" t="s">
        <v>228</v>
      </c>
      <c r="E1258" s="222" t="s">
        <v>161</v>
      </c>
      <c r="F1258" s="222">
        <v>36526</v>
      </c>
      <c r="G1258" s="222" t="s">
        <v>311</v>
      </c>
      <c r="H1258" s="222" t="s">
        <v>343</v>
      </c>
      <c r="I1258" s="222" t="s">
        <v>361</v>
      </c>
      <c r="M1258" s="222" t="s">
        <v>311</v>
      </c>
    </row>
    <row r="1259" spans="1:13" ht="17.25" customHeight="1">
      <c r="A1259" s="222">
        <v>423978</v>
      </c>
      <c r="B1259" s="222" t="s">
        <v>2476</v>
      </c>
      <c r="C1259" s="222" t="s">
        <v>118</v>
      </c>
      <c r="D1259" s="222" t="s">
        <v>228</v>
      </c>
      <c r="E1259" s="222" t="s">
        <v>160</v>
      </c>
      <c r="F1259" s="222">
        <v>36010</v>
      </c>
      <c r="G1259" s="222" t="s">
        <v>320</v>
      </c>
      <c r="H1259" s="222" t="s">
        <v>343</v>
      </c>
      <c r="I1259" s="222" t="s">
        <v>470</v>
      </c>
      <c r="M1259" s="222" t="s">
        <v>320</v>
      </c>
    </row>
    <row r="1260" spans="1:13" ht="17.25" customHeight="1">
      <c r="A1260" s="222">
        <v>423980</v>
      </c>
      <c r="B1260" s="222" t="s">
        <v>2173</v>
      </c>
      <c r="C1260" s="222" t="s">
        <v>630</v>
      </c>
      <c r="D1260" s="222" t="s">
        <v>572</v>
      </c>
      <c r="E1260" s="222" t="s">
        <v>160</v>
      </c>
      <c r="F1260" s="222">
        <v>36260</v>
      </c>
      <c r="G1260" s="222" t="s">
        <v>311</v>
      </c>
      <c r="H1260" s="222" t="s">
        <v>343</v>
      </c>
      <c r="I1260" s="222" t="s">
        <v>470</v>
      </c>
      <c r="M1260" s="222" t="s">
        <v>320</v>
      </c>
    </row>
    <row r="1261" spans="1:13" ht="17.25" customHeight="1">
      <c r="A1261" s="222">
        <v>423981</v>
      </c>
      <c r="B1261" s="222" t="s">
        <v>2053</v>
      </c>
      <c r="C1261" s="222" t="s">
        <v>71</v>
      </c>
      <c r="D1261" s="222" t="s">
        <v>231</v>
      </c>
      <c r="E1261" s="222" t="s">
        <v>160</v>
      </c>
      <c r="F1261" s="222">
        <v>36526</v>
      </c>
      <c r="G1261" s="222" t="s">
        <v>311</v>
      </c>
      <c r="H1261" s="222" t="s">
        <v>343</v>
      </c>
      <c r="I1261" s="222" t="s">
        <v>470</v>
      </c>
      <c r="M1261" s="222" t="s">
        <v>311</v>
      </c>
    </row>
    <row r="1262" spans="1:13" ht="17.25" customHeight="1">
      <c r="A1262" s="222">
        <v>423984</v>
      </c>
      <c r="B1262" s="222" t="s">
        <v>1668</v>
      </c>
      <c r="C1262" s="222" t="s">
        <v>630</v>
      </c>
      <c r="D1262" s="222" t="s">
        <v>213</v>
      </c>
      <c r="E1262" s="222" t="s">
        <v>160</v>
      </c>
      <c r="F1262" s="222">
        <v>36545</v>
      </c>
      <c r="G1262" s="222" t="s">
        <v>311</v>
      </c>
      <c r="H1262" s="222" t="s">
        <v>343</v>
      </c>
      <c r="I1262" s="222" t="s">
        <v>470</v>
      </c>
      <c r="M1262" s="222" t="s">
        <v>311</v>
      </c>
    </row>
    <row r="1263" spans="1:13" ht="17.25" customHeight="1">
      <c r="A1263" s="222">
        <v>423988</v>
      </c>
      <c r="B1263" s="222" t="s">
        <v>1803</v>
      </c>
      <c r="C1263" s="222" t="s">
        <v>135</v>
      </c>
      <c r="D1263" s="222" t="s">
        <v>809</v>
      </c>
      <c r="E1263" s="222" t="s">
        <v>160</v>
      </c>
      <c r="F1263" s="222">
        <v>36180</v>
      </c>
      <c r="G1263" s="222" t="s">
        <v>321</v>
      </c>
      <c r="H1263" s="222" t="s">
        <v>343</v>
      </c>
      <c r="I1263" s="222" t="s">
        <v>470</v>
      </c>
      <c r="M1263" s="222" t="s">
        <v>320</v>
      </c>
    </row>
    <row r="1264" spans="1:13" ht="17.25" customHeight="1">
      <c r="A1264" s="222">
        <v>423989</v>
      </c>
      <c r="B1264" s="222" t="s">
        <v>2362</v>
      </c>
      <c r="C1264" s="222" t="s">
        <v>73</v>
      </c>
      <c r="D1264" s="222" t="s">
        <v>868</v>
      </c>
      <c r="E1264" s="222" t="s">
        <v>161</v>
      </c>
      <c r="F1264" s="222">
        <v>31420</v>
      </c>
      <c r="G1264" s="222" t="s">
        <v>311</v>
      </c>
      <c r="H1264" s="222" t="s">
        <v>343</v>
      </c>
      <c r="I1264" s="222" t="s">
        <v>470</v>
      </c>
      <c r="M1264" s="222" t="s">
        <v>311</v>
      </c>
    </row>
    <row r="1265" spans="1:16" ht="17.25" customHeight="1">
      <c r="A1265" s="222">
        <v>423993</v>
      </c>
      <c r="B1265" s="222" t="s">
        <v>1229</v>
      </c>
      <c r="C1265" s="222" t="s">
        <v>74</v>
      </c>
      <c r="D1265" s="222" t="s">
        <v>671</v>
      </c>
      <c r="E1265" s="222" t="s">
        <v>161</v>
      </c>
      <c r="F1265" s="222">
        <v>33970</v>
      </c>
      <c r="G1265" s="222" t="s">
        <v>311</v>
      </c>
      <c r="H1265" s="222" t="s">
        <v>343</v>
      </c>
      <c r="I1265" s="222" t="s">
        <v>470</v>
      </c>
      <c r="M1265" s="222" t="s">
        <v>311</v>
      </c>
    </row>
    <row r="1266" spans="1:16" ht="17.25" customHeight="1">
      <c r="A1266" s="222">
        <v>423998</v>
      </c>
      <c r="B1266" s="222" t="s">
        <v>2379</v>
      </c>
      <c r="C1266" s="222" t="s">
        <v>938</v>
      </c>
      <c r="D1266" s="222" t="s">
        <v>825</v>
      </c>
      <c r="E1266" s="222" t="s">
        <v>160</v>
      </c>
      <c r="F1266" s="222">
        <v>35320</v>
      </c>
      <c r="G1266" s="222" t="s">
        <v>3477</v>
      </c>
      <c r="H1266" s="222" t="s">
        <v>343</v>
      </c>
      <c r="I1266" s="222" t="s">
        <v>470</v>
      </c>
      <c r="M1266" s="222" t="s">
        <v>320</v>
      </c>
    </row>
    <row r="1267" spans="1:16" ht="17.25" customHeight="1">
      <c r="A1267" s="222">
        <v>423999</v>
      </c>
      <c r="B1267" s="222" t="s">
        <v>2052</v>
      </c>
      <c r="C1267" s="222" t="s">
        <v>99</v>
      </c>
      <c r="D1267" s="222" t="s">
        <v>242</v>
      </c>
      <c r="E1267" s="222" t="s">
        <v>161</v>
      </c>
      <c r="F1267" s="222">
        <v>36403</v>
      </c>
      <c r="G1267" s="222" t="s">
        <v>311</v>
      </c>
      <c r="H1267" s="222" t="s">
        <v>344</v>
      </c>
      <c r="I1267" s="222" t="s">
        <v>470</v>
      </c>
      <c r="M1267" s="222" t="s">
        <v>297</v>
      </c>
    </row>
    <row r="1268" spans="1:16" ht="17.25" customHeight="1">
      <c r="A1268" s="222">
        <v>424003</v>
      </c>
      <c r="B1268" s="222" t="s">
        <v>2969</v>
      </c>
      <c r="C1268" s="222" t="s">
        <v>85</v>
      </c>
      <c r="D1268" s="222" t="s">
        <v>269</v>
      </c>
      <c r="E1268" s="222" t="s">
        <v>160</v>
      </c>
      <c r="F1268" s="222">
        <v>32648</v>
      </c>
      <c r="G1268" s="222" t="s">
        <v>311</v>
      </c>
      <c r="H1268" s="222" t="s">
        <v>343</v>
      </c>
      <c r="I1268" s="222" t="s">
        <v>470</v>
      </c>
      <c r="M1268" s="222" t="s">
        <v>337</v>
      </c>
      <c r="N1268" s="222">
        <v>1168</v>
      </c>
      <c r="O1268" s="222">
        <v>43863.385196759256</v>
      </c>
      <c r="P1268" s="222">
        <v>27000</v>
      </c>
    </row>
    <row r="1269" spans="1:16" ht="17.25" customHeight="1">
      <c r="A1269" s="222">
        <v>424007</v>
      </c>
      <c r="B1269" s="222" t="s">
        <v>2142</v>
      </c>
      <c r="C1269" s="222" t="s">
        <v>71</v>
      </c>
      <c r="D1269" s="222" t="s">
        <v>2143</v>
      </c>
      <c r="E1269" s="222" t="s">
        <v>160</v>
      </c>
      <c r="F1269" s="222">
        <v>36535</v>
      </c>
      <c r="G1269" s="222" t="s">
        <v>311</v>
      </c>
      <c r="H1269" s="222" t="s">
        <v>343</v>
      </c>
      <c r="I1269" s="222" t="s">
        <v>470</v>
      </c>
      <c r="M1269" s="222" t="s">
        <v>311</v>
      </c>
    </row>
    <row r="1270" spans="1:16" ht="17.25" customHeight="1">
      <c r="A1270" s="222">
        <v>424009</v>
      </c>
      <c r="B1270" s="222" t="s">
        <v>3145</v>
      </c>
      <c r="C1270" s="222" t="s">
        <v>236</v>
      </c>
      <c r="D1270" s="222" t="s">
        <v>246</v>
      </c>
      <c r="E1270" s="222" t="s">
        <v>161</v>
      </c>
      <c r="F1270" s="222">
        <v>33970</v>
      </c>
      <c r="H1270" s="222" t="s">
        <v>343</v>
      </c>
      <c r="I1270" s="222" t="s">
        <v>361</v>
      </c>
      <c r="M1270" s="222" t="s">
        <v>311</v>
      </c>
    </row>
    <row r="1271" spans="1:16" ht="17.25" customHeight="1">
      <c r="A1271" s="222">
        <v>424010</v>
      </c>
      <c r="B1271" s="222" t="s">
        <v>1559</v>
      </c>
      <c r="C1271" s="222" t="s">
        <v>773</v>
      </c>
      <c r="D1271" s="222" t="s">
        <v>1028</v>
      </c>
      <c r="E1271" s="222" t="s">
        <v>161</v>
      </c>
      <c r="F1271" s="222">
        <v>35203</v>
      </c>
      <c r="G1271" s="222" t="s">
        <v>3661</v>
      </c>
      <c r="H1271" s="222" t="s">
        <v>343</v>
      </c>
      <c r="I1271" s="222" t="s">
        <v>470</v>
      </c>
      <c r="M1271" s="222" t="s">
        <v>320</v>
      </c>
    </row>
    <row r="1272" spans="1:16" ht="17.25" customHeight="1">
      <c r="A1272" s="222">
        <v>424011</v>
      </c>
      <c r="B1272" s="222" t="s">
        <v>2051</v>
      </c>
      <c r="C1272" s="222" t="s">
        <v>601</v>
      </c>
      <c r="D1272" s="222" t="s">
        <v>829</v>
      </c>
      <c r="E1272" s="222" t="s">
        <v>161</v>
      </c>
      <c r="F1272" s="222">
        <v>31253</v>
      </c>
      <c r="G1272" s="222" t="s">
        <v>331</v>
      </c>
      <c r="H1272" s="222" t="s">
        <v>343</v>
      </c>
      <c r="I1272" s="222" t="s">
        <v>470</v>
      </c>
      <c r="M1272" s="222" t="s">
        <v>331</v>
      </c>
    </row>
    <row r="1273" spans="1:16" ht="17.25" customHeight="1">
      <c r="A1273" s="222">
        <v>424022</v>
      </c>
      <c r="B1273" s="222" t="s">
        <v>1990</v>
      </c>
      <c r="C1273" s="222" t="s">
        <v>860</v>
      </c>
      <c r="D1273" s="222" t="s">
        <v>1371</v>
      </c>
      <c r="E1273" s="222" t="s">
        <v>160</v>
      </c>
      <c r="F1273" s="222">
        <v>29136</v>
      </c>
      <c r="G1273" s="222" t="s">
        <v>331</v>
      </c>
      <c r="H1273" s="222" t="s">
        <v>343</v>
      </c>
      <c r="I1273" s="222" t="s">
        <v>470</v>
      </c>
      <c r="M1273" s="222" t="s">
        <v>331</v>
      </c>
    </row>
    <row r="1274" spans="1:16" ht="17.25" customHeight="1">
      <c r="A1274" s="222">
        <v>424027</v>
      </c>
      <c r="B1274" s="222" t="s">
        <v>3424</v>
      </c>
      <c r="C1274" s="222" t="s">
        <v>3425</v>
      </c>
      <c r="D1274" s="222" t="s">
        <v>234</v>
      </c>
      <c r="E1274" s="222" t="s">
        <v>160</v>
      </c>
      <c r="F1274" s="222">
        <v>36161</v>
      </c>
      <c r="G1274" s="222" t="s">
        <v>311</v>
      </c>
      <c r="H1274" s="222" t="s">
        <v>343</v>
      </c>
      <c r="I1274" s="222" t="s">
        <v>361</v>
      </c>
      <c r="M1274" s="222" t="s">
        <v>311</v>
      </c>
    </row>
    <row r="1275" spans="1:16" ht="17.25" customHeight="1">
      <c r="A1275" s="222">
        <v>424029</v>
      </c>
      <c r="B1275" s="222" t="s">
        <v>3341</v>
      </c>
      <c r="C1275" s="222" t="s">
        <v>1147</v>
      </c>
      <c r="D1275" s="222" t="s">
        <v>221</v>
      </c>
      <c r="E1275" s="222" t="s">
        <v>160</v>
      </c>
      <c r="F1275" s="222">
        <v>36257</v>
      </c>
      <c r="G1275" s="222" t="s">
        <v>3633</v>
      </c>
      <c r="H1275" s="222" t="s">
        <v>343</v>
      </c>
      <c r="I1275" s="222" t="s">
        <v>361</v>
      </c>
      <c r="M1275" s="222" t="s">
        <v>320</v>
      </c>
    </row>
    <row r="1276" spans="1:16" ht="17.25" customHeight="1">
      <c r="A1276" s="222">
        <v>424039</v>
      </c>
      <c r="B1276" s="222" t="s">
        <v>1475</v>
      </c>
      <c r="C1276" s="222" t="s">
        <v>619</v>
      </c>
      <c r="D1276" s="222" t="s">
        <v>142</v>
      </c>
      <c r="E1276" s="222" t="s">
        <v>161</v>
      </c>
      <c r="F1276" s="222">
        <v>36278</v>
      </c>
      <c r="G1276" s="222" t="s">
        <v>311</v>
      </c>
      <c r="H1276" s="222" t="s">
        <v>343</v>
      </c>
      <c r="I1276" s="222" t="s">
        <v>470</v>
      </c>
      <c r="M1276" s="222" t="s">
        <v>311</v>
      </c>
    </row>
    <row r="1277" spans="1:16" ht="17.25" customHeight="1">
      <c r="A1277" s="222">
        <v>424041</v>
      </c>
      <c r="B1277" s="222" t="s">
        <v>1400</v>
      </c>
      <c r="C1277" s="222" t="s">
        <v>561</v>
      </c>
      <c r="D1277" s="222" t="s">
        <v>1401</v>
      </c>
      <c r="E1277" s="222" t="s">
        <v>161</v>
      </c>
      <c r="F1277" s="222">
        <v>36029</v>
      </c>
      <c r="G1277" s="222" t="s">
        <v>311</v>
      </c>
      <c r="H1277" s="222" t="s">
        <v>343</v>
      </c>
      <c r="I1277" s="222" t="s">
        <v>470</v>
      </c>
      <c r="M1277" s="222" t="s">
        <v>320</v>
      </c>
    </row>
    <row r="1278" spans="1:16" ht="17.25" customHeight="1">
      <c r="A1278" s="222">
        <v>424042</v>
      </c>
      <c r="B1278" s="222" t="s">
        <v>1830</v>
      </c>
      <c r="C1278" s="222" t="s">
        <v>848</v>
      </c>
      <c r="D1278" s="222" t="s">
        <v>1023</v>
      </c>
      <c r="E1278" s="222" t="s">
        <v>161</v>
      </c>
      <c r="F1278" s="222">
        <v>30079</v>
      </c>
      <c r="G1278" s="222" t="s">
        <v>951</v>
      </c>
      <c r="H1278" s="222" t="s">
        <v>343</v>
      </c>
      <c r="I1278" s="222" t="s">
        <v>470</v>
      </c>
      <c r="M1278" s="222" t="s">
        <v>331</v>
      </c>
    </row>
    <row r="1279" spans="1:16" ht="17.25" customHeight="1">
      <c r="A1279" s="222">
        <v>424046</v>
      </c>
      <c r="B1279" s="222" t="s">
        <v>1227</v>
      </c>
      <c r="C1279" s="222" t="s">
        <v>94</v>
      </c>
      <c r="D1279" s="222" t="s">
        <v>1228</v>
      </c>
      <c r="E1279" s="222" t="s">
        <v>160</v>
      </c>
      <c r="F1279" s="222">
        <v>35824</v>
      </c>
      <c r="G1279" s="222" t="s">
        <v>311</v>
      </c>
      <c r="H1279" s="222" t="s">
        <v>343</v>
      </c>
      <c r="I1279" s="222" t="s">
        <v>470</v>
      </c>
      <c r="M1279" s="222" t="s">
        <v>311</v>
      </c>
    </row>
    <row r="1280" spans="1:16" ht="17.25" customHeight="1">
      <c r="A1280" s="222">
        <v>424049</v>
      </c>
      <c r="B1280" s="222" t="s">
        <v>1399</v>
      </c>
      <c r="C1280" s="222" t="s">
        <v>1170</v>
      </c>
      <c r="D1280" s="222" t="s">
        <v>252</v>
      </c>
      <c r="E1280" s="222" t="s">
        <v>161</v>
      </c>
      <c r="F1280" s="222">
        <v>35660</v>
      </c>
      <c r="G1280" s="222" t="s">
        <v>320</v>
      </c>
      <c r="H1280" s="222" t="s">
        <v>343</v>
      </c>
      <c r="I1280" s="222" t="s">
        <v>470</v>
      </c>
      <c r="M1280" s="222" t="s">
        <v>320</v>
      </c>
    </row>
    <row r="1281" spans="1:13" ht="17.25" customHeight="1">
      <c r="A1281" s="222">
        <v>424051</v>
      </c>
      <c r="B1281" s="222" t="s">
        <v>1474</v>
      </c>
      <c r="C1281" s="222" t="s">
        <v>132</v>
      </c>
      <c r="D1281" s="222" t="s">
        <v>254</v>
      </c>
      <c r="E1281" s="222" t="s">
        <v>161</v>
      </c>
      <c r="F1281" s="222">
        <v>36325</v>
      </c>
      <c r="G1281" s="222" t="s">
        <v>311</v>
      </c>
      <c r="H1281" s="222" t="s">
        <v>343</v>
      </c>
      <c r="I1281" s="222" t="s">
        <v>470</v>
      </c>
      <c r="M1281" s="222" t="s">
        <v>311</v>
      </c>
    </row>
    <row r="1282" spans="1:13" ht="17.25" customHeight="1">
      <c r="A1282" s="222">
        <v>424053</v>
      </c>
      <c r="B1282" s="222" t="s">
        <v>1225</v>
      </c>
      <c r="C1282" s="222" t="s">
        <v>756</v>
      </c>
      <c r="D1282" s="222" t="s">
        <v>1226</v>
      </c>
      <c r="E1282" s="222" t="s">
        <v>161</v>
      </c>
      <c r="F1282" s="222">
        <v>36282</v>
      </c>
      <c r="G1282" s="222" t="s">
        <v>3604</v>
      </c>
      <c r="H1282" s="222" t="s">
        <v>343</v>
      </c>
      <c r="I1282" s="222" t="s">
        <v>470</v>
      </c>
      <c r="M1282" s="222" t="s">
        <v>320</v>
      </c>
    </row>
    <row r="1283" spans="1:13" ht="17.25" customHeight="1">
      <c r="A1283" s="222">
        <v>424054</v>
      </c>
      <c r="B1283" s="222" t="s">
        <v>3397</v>
      </c>
      <c r="C1283" s="222" t="s">
        <v>107</v>
      </c>
      <c r="D1283" s="222" t="s">
        <v>235</v>
      </c>
      <c r="E1283" s="222" t="s">
        <v>161</v>
      </c>
      <c r="F1283" s="222">
        <v>35268</v>
      </c>
      <c r="G1283" s="222" t="s">
        <v>311</v>
      </c>
      <c r="H1283" s="222" t="s">
        <v>343</v>
      </c>
      <c r="I1283" s="222" t="s">
        <v>361</v>
      </c>
      <c r="M1283" s="222" t="s">
        <v>311</v>
      </c>
    </row>
    <row r="1284" spans="1:13" ht="17.25" customHeight="1">
      <c r="A1284" s="222">
        <v>424062</v>
      </c>
      <c r="B1284" s="222" t="s">
        <v>2260</v>
      </c>
      <c r="C1284" s="222" t="s">
        <v>753</v>
      </c>
      <c r="D1284" s="222" t="s">
        <v>596</v>
      </c>
      <c r="E1284" s="222" t="s">
        <v>161</v>
      </c>
      <c r="F1284" s="222">
        <v>33240</v>
      </c>
      <c r="G1284" s="222" t="s">
        <v>321</v>
      </c>
      <c r="H1284" s="222" t="s">
        <v>343</v>
      </c>
      <c r="I1284" s="222" t="s">
        <v>470</v>
      </c>
      <c r="M1284" s="222" t="s">
        <v>320</v>
      </c>
    </row>
    <row r="1285" spans="1:13" ht="17.25" customHeight="1">
      <c r="A1285" s="222">
        <v>424064</v>
      </c>
      <c r="B1285" s="222" t="s">
        <v>1920</v>
      </c>
      <c r="C1285" s="222" t="s">
        <v>140</v>
      </c>
      <c r="D1285" s="222" t="s">
        <v>1921</v>
      </c>
      <c r="E1285" s="222" t="s">
        <v>161</v>
      </c>
      <c r="F1285" s="222">
        <v>34854</v>
      </c>
      <c r="G1285" s="222" t="s">
        <v>311</v>
      </c>
      <c r="H1285" s="222" t="s">
        <v>343</v>
      </c>
      <c r="I1285" s="222" t="s">
        <v>470</v>
      </c>
      <c r="M1285" s="222" t="s">
        <v>311</v>
      </c>
    </row>
    <row r="1286" spans="1:13" ht="17.25" customHeight="1">
      <c r="A1286" s="222">
        <v>424065</v>
      </c>
      <c r="B1286" s="222" t="s">
        <v>1829</v>
      </c>
      <c r="C1286" s="222" t="s">
        <v>457</v>
      </c>
      <c r="D1286" s="222" t="s">
        <v>221</v>
      </c>
      <c r="E1286" s="222" t="s">
        <v>160</v>
      </c>
      <c r="F1286" s="222">
        <v>34755</v>
      </c>
      <c r="G1286" s="222" t="s">
        <v>331</v>
      </c>
      <c r="H1286" s="222" t="s">
        <v>343</v>
      </c>
      <c r="I1286" s="222" t="s">
        <v>470</v>
      </c>
      <c r="M1286" s="222" t="s">
        <v>331</v>
      </c>
    </row>
    <row r="1287" spans="1:13" ht="17.25" customHeight="1">
      <c r="A1287" s="222">
        <v>424067</v>
      </c>
      <c r="B1287" s="222" t="s">
        <v>1827</v>
      </c>
      <c r="C1287" s="222" t="s">
        <v>76</v>
      </c>
      <c r="D1287" s="222" t="s">
        <v>1828</v>
      </c>
      <c r="E1287" s="222" t="s">
        <v>161</v>
      </c>
      <c r="F1287" s="222">
        <v>36272</v>
      </c>
      <c r="G1287" s="222" t="s">
        <v>3678</v>
      </c>
      <c r="H1287" s="222" t="s">
        <v>343</v>
      </c>
      <c r="I1287" s="222" t="s">
        <v>470</v>
      </c>
      <c r="M1287" s="222" t="s">
        <v>324</v>
      </c>
    </row>
    <row r="1288" spans="1:13" ht="17.25" customHeight="1">
      <c r="A1288" s="222">
        <v>424070</v>
      </c>
      <c r="B1288" s="222" t="s">
        <v>1398</v>
      </c>
      <c r="C1288" s="222" t="s">
        <v>640</v>
      </c>
      <c r="D1288" s="222" t="s">
        <v>603</v>
      </c>
      <c r="E1288" s="222" t="s">
        <v>161</v>
      </c>
      <c r="F1288" s="222">
        <v>31048</v>
      </c>
      <c r="G1288" s="222" t="s">
        <v>3649</v>
      </c>
      <c r="H1288" s="222" t="s">
        <v>343</v>
      </c>
      <c r="I1288" s="222" t="s">
        <v>470</v>
      </c>
      <c r="M1288" s="222" t="s">
        <v>331</v>
      </c>
    </row>
    <row r="1289" spans="1:13" ht="17.25" customHeight="1">
      <c r="A1289" s="222">
        <v>424072</v>
      </c>
      <c r="B1289" s="222" t="s">
        <v>2024</v>
      </c>
      <c r="C1289" s="222" t="s">
        <v>73</v>
      </c>
      <c r="D1289" s="222" t="s">
        <v>149</v>
      </c>
      <c r="E1289" s="222" t="s">
        <v>161</v>
      </c>
      <c r="F1289" s="222">
        <v>34855</v>
      </c>
      <c r="G1289" s="222" t="s">
        <v>322</v>
      </c>
      <c r="H1289" s="222" t="s">
        <v>343</v>
      </c>
      <c r="I1289" s="222" t="s">
        <v>470</v>
      </c>
      <c r="M1289" s="222" t="s">
        <v>337</v>
      </c>
    </row>
    <row r="1290" spans="1:13" ht="17.25" customHeight="1">
      <c r="A1290" s="222">
        <v>424073</v>
      </c>
      <c r="B1290" s="222" t="s">
        <v>2590</v>
      </c>
      <c r="C1290" s="222" t="s">
        <v>145</v>
      </c>
      <c r="D1290" s="222" t="s">
        <v>238</v>
      </c>
      <c r="E1290" s="222" t="s">
        <v>161</v>
      </c>
      <c r="F1290" s="222">
        <v>35236</v>
      </c>
      <c r="G1290" s="222" t="s">
        <v>311</v>
      </c>
      <c r="H1290" s="222" t="s">
        <v>343</v>
      </c>
      <c r="I1290" s="222" t="s">
        <v>470</v>
      </c>
      <c r="M1290" s="222" t="s">
        <v>311</v>
      </c>
    </row>
    <row r="1291" spans="1:13" ht="17.25" customHeight="1">
      <c r="A1291" s="222">
        <v>424074</v>
      </c>
      <c r="B1291" s="222" t="s">
        <v>2140</v>
      </c>
      <c r="C1291" s="222" t="s">
        <v>815</v>
      </c>
      <c r="D1291" s="222" t="s">
        <v>2141</v>
      </c>
      <c r="E1291" s="222" t="s">
        <v>161</v>
      </c>
      <c r="F1291" s="222">
        <v>36180</v>
      </c>
      <c r="G1291" s="222" t="s">
        <v>340</v>
      </c>
      <c r="H1291" s="222" t="s">
        <v>343</v>
      </c>
      <c r="I1291" s="222" t="s">
        <v>470</v>
      </c>
      <c r="M1291" s="222" t="s">
        <v>320</v>
      </c>
    </row>
    <row r="1292" spans="1:13" ht="17.25" customHeight="1">
      <c r="A1292" s="222">
        <v>424077</v>
      </c>
      <c r="B1292" s="222" t="s">
        <v>2589</v>
      </c>
      <c r="C1292" s="222" t="s">
        <v>711</v>
      </c>
      <c r="D1292" s="222" t="s">
        <v>255</v>
      </c>
      <c r="E1292" s="222" t="s">
        <v>161</v>
      </c>
      <c r="F1292" s="222">
        <v>32035</v>
      </c>
      <c r="G1292" s="222" t="s">
        <v>3565</v>
      </c>
      <c r="H1292" s="222" t="s">
        <v>343</v>
      </c>
      <c r="I1292" s="222" t="s">
        <v>470</v>
      </c>
      <c r="M1292" s="222" t="s">
        <v>320</v>
      </c>
    </row>
    <row r="1293" spans="1:13" ht="17.25" customHeight="1">
      <c r="A1293" s="222">
        <v>424079</v>
      </c>
      <c r="B1293" s="222" t="s">
        <v>1625</v>
      </c>
      <c r="C1293" s="222" t="s">
        <v>953</v>
      </c>
      <c r="D1293" s="222" t="s">
        <v>258</v>
      </c>
      <c r="E1293" s="222" t="s">
        <v>161</v>
      </c>
      <c r="F1293" s="222">
        <v>34615</v>
      </c>
      <c r="G1293" s="222" t="s">
        <v>311</v>
      </c>
      <c r="H1293" s="222" t="s">
        <v>343</v>
      </c>
      <c r="I1293" s="222" t="s">
        <v>470</v>
      </c>
      <c r="M1293" s="222" t="s">
        <v>320</v>
      </c>
    </row>
    <row r="1294" spans="1:13" ht="17.25" customHeight="1">
      <c r="A1294" s="222">
        <v>424080</v>
      </c>
      <c r="B1294" s="222" t="s">
        <v>3323</v>
      </c>
      <c r="C1294" s="222" t="s">
        <v>73</v>
      </c>
      <c r="D1294" s="222" t="s">
        <v>260</v>
      </c>
      <c r="E1294" s="222" t="s">
        <v>161</v>
      </c>
      <c r="F1294" s="222">
        <v>33659</v>
      </c>
      <c r="G1294" s="222" t="s">
        <v>311</v>
      </c>
      <c r="H1294" s="222" t="s">
        <v>343</v>
      </c>
      <c r="I1294" s="222" t="s">
        <v>361</v>
      </c>
      <c r="M1294" s="222" t="s">
        <v>320</v>
      </c>
    </row>
    <row r="1295" spans="1:13" ht="17.25" customHeight="1">
      <c r="A1295" s="222">
        <v>424081</v>
      </c>
      <c r="B1295" s="222" t="s">
        <v>2184</v>
      </c>
      <c r="C1295" s="222" t="s">
        <v>135</v>
      </c>
      <c r="D1295" s="222" t="s">
        <v>818</v>
      </c>
      <c r="E1295" s="222" t="s">
        <v>160</v>
      </c>
      <c r="F1295" s="222">
        <v>36161</v>
      </c>
      <c r="G1295" s="222" t="s">
        <v>311</v>
      </c>
      <c r="H1295" s="222" t="s">
        <v>343</v>
      </c>
      <c r="I1295" s="222" t="s">
        <v>470</v>
      </c>
      <c r="M1295" s="222" t="s">
        <v>325</v>
      </c>
    </row>
    <row r="1296" spans="1:13" ht="17.25" customHeight="1">
      <c r="A1296" s="222">
        <v>424082</v>
      </c>
      <c r="B1296" s="222" t="s">
        <v>1524</v>
      </c>
      <c r="C1296" s="222" t="s">
        <v>1142</v>
      </c>
      <c r="D1296" s="222" t="s">
        <v>979</v>
      </c>
      <c r="E1296" s="222" t="s">
        <v>160</v>
      </c>
      <c r="F1296" s="222">
        <v>36207</v>
      </c>
      <c r="G1296" s="222" t="s">
        <v>311</v>
      </c>
      <c r="H1296" s="222" t="s">
        <v>343</v>
      </c>
      <c r="I1296" s="222" t="s">
        <v>470</v>
      </c>
      <c r="M1296" s="222" t="s">
        <v>311</v>
      </c>
    </row>
    <row r="1297" spans="1:13" ht="17.25" customHeight="1">
      <c r="A1297" s="222">
        <v>424084</v>
      </c>
      <c r="B1297" s="222" t="s">
        <v>3417</v>
      </c>
      <c r="C1297" s="222" t="s">
        <v>139</v>
      </c>
      <c r="D1297" s="222" t="s">
        <v>3418</v>
      </c>
      <c r="E1297" s="222" t="s">
        <v>161</v>
      </c>
      <c r="F1297" s="222">
        <v>36069</v>
      </c>
      <c r="G1297" s="222" t="s">
        <v>311</v>
      </c>
      <c r="H1297" s="222" t="s">
        <v>343</v>
      </c>
      <c r="I1297" s="222" t="s">
        <v>361</v>
      </c>
      <c r="M1297" s="222" t="s">
        <v>311</v>
      </c>
    </row>
    <row r="1298" spans="1:13" ht="17.25" customHeight="1">
      <c r="A1298" s="222">
        <v>424089</v>
      </c>
      <c r="B1298" s="222" t="s">
        <v>2183</v>
      </c>
      <c r="C1298" s="222" t="s">
        <v>737</v>
      </c>
      <c r="D1298" s="222" t="s">
        <v>695</v>
      </c>
      <c r="E1298" s="222" t="s">
        <v>161</v>
      </c>
      <c r="F1298" s="222">
        <v>36526</v>
      </c>
      <c r="G1298" s="222" t="s">
        <v>321</v>
      </c>
      <c r="H1298" s="222" t="s">
        <v>343</v>
      </c>
      <c r="I1298" s="222" t="s">
        <v>470</v>
      </c>
      <c r="M1298" s="222" t="s">
        <v>320</v>
      </c>
    </row>
    <row r="1299" spans="1:13" ht="17.25" customHeight="1">
      <c r="A1299" s="222">
        <v>424090</v>
      </c>
      <c r="B1299" s="222" t="s">
        <v>3089</v>
      </c>
      <c r="C1299" s="222" t="s">
        <v>73</v>
      </c>
      <c r="D1299" s="222" t="s">
        <v>372</v>
      </c>
      <c r="E1299" s="222" t="s">
        <v>160</v>
      </c>
      <c r="F1299" s="222">
        <v>35256</v>
      </c>
      <c r="G1299" s="222" t="s">
        <v>311</v>
      </c>
      <c r="H1299" s="222" t="s">
        <v>343</v>
      </c>
      <c r="I1299" s="222" t="s">
        <v>470</v>
      </c>
      <c r="M1299" s="222" t="s">
        <v>311</v>
      </c>
    </row>
    <row r="1300" spans="1:13" ht="17.25" customHeight="1">
      <c r="A1300" s="222">
        <v>424092</v>
      </c>
      <c r="B1300" s="222" t="s">
        <v>1523</v>
      </c>
      <c r="C1300" s="222" t="s">
        <v>1100</v>
      </c>
      <c r="D1300" s="222" t="s">
        <v>522</v>
      </c>
      <c r="E1300" s="222" t="s">
        <v>161</v>
      </c>
      <c r="F1300" s="222">
        <v>34054</v>
      </c>
      <c r="G1300" s="222" t="s">
        <v>311</v>
      </c>
      <c r="H1300" s="222" t="s">
        <v>343</v>
      </c>
      <c r="I1300" s="222" t="s">
        <v>470</v>
      </c>
      <c r="M1300" s="222" t="s">
        <v>311</v>
      </c>
    </row>
    <row r="1301" spans="1:13" ht="17.25" customHeight="1">
      <c r="A1301" s="222">
        <v>424096</v>
      </c>
      <c r="B1301" s="222" t="s">
        <v>1223</v>
      </c>
      <c r="C1301" s="222" t="s">
        <v>110</v>
      </c>
      <c r="D1301" s="222" t="s">
        <v>1224</v>
      </c>
      <c r="E1301" s="222" t="s">
        <v>161</v>
      </c>
      <c r="F1301" s="222">
        <v>36114</v>
      </c>
      <c r="G1301" s="222" t="s">
        <v>311</v>
      </c>
      <c r="H1301" s="222" t="s">
        <v>343</v>
      </c>
      <c r="I1301" s="222" t="s">
        <v>470</v>
      </c>
      <c r="M1301" s="222" t="s">
        <v>311</v>
      </c>
    </row>
    <row r="1302" spans="1:13" ht="17.25" customHeight="1">
      <c r="A1302" s="222">
        <v>424098</v>
      </c>
      <c r="B1302" s="222" t="s">
        <v>2241</v>
      </c>
      <c r="C1302" s="222" t="s">
        <v>114</v>
      </c>
      <c r="D1302" s="222" t="s">
        <v>827</v>
      </c>
      <c r="E1302" s="222" t="s">
        <v>161</v>
      </c>
      <c r="F1302" s="222">
        <v>33909</v>
      </c>
      <c r="G1302" s="222" t="s">
        <v>320</v>
      </c>
      <c r="H1302" s="222" t="s">
        <v>343</v>
      </c>
      <c r="I1302" s="222" t="s">
        <v>470</v>
      </c>
      <c r="M1302" s="222" t="s">
        <v>320</v>
      </c>
    </row>
    <row r="1303" spans="1:13" ht="17.25" customHeight="1">
      <c r="A1303" s="222">
        <v>424101</v>
      </c>
      <c r="B1303" s="222" t="s">
        <v>1666</v>
      </c>
      <c r="C1303" s="222" t="s">
        <v>122</v>
      </c>
      <c r="D1303" s="222" t="s">
        <v>1667</v>
      </c>
      <c r="E1303" s="222" t="s">
        <v>161</v>
      </c>
      <c r="F1303" s="222">
        <v>35450</v>
      </c>
      <c r="G1303" s="222" t="s">
        <v>311</v>
      </c>
      <c r="H1303" s="222" t="s">
        <v>343</v>
      </c>
      <c r="I1303" s="222" t="s">
        <v>470</v>
      </c>
      <c r="M1303" s="222" t="s">
        <v>316</v>
      </c>
    </row>
    <row r="1304" spans="1:13" ht="17.25" customHeight="1">
      <c r="A1304" s="222">
        <v>424110</v>
      </c>
      <c r="B1304" s="222" t="s">
        <v>2240</v>
      </c>
      <c r="C1304" s="222" t="s">
        <v>1587</v>
      </c>
      <c r="D1304" s="222" t="s">
        <v>818</v>
      </c>
      <c r="E1304" s="222" t="s">
        <v>160</v>
      </c>
      <c r="F1304" s="222">
        <v>36365</v>
      </c>
      <c r="G1304" s="222" t="s">
        <v>311</v>
      </c>
      <c r="H1304" s="222" t="s">
        <v>343</v>
      </c>
      <c r="I1304" s="222" t="s">
        <v>470</v>
      </c>
      <c r="M1304" s="222" t="s">
        <v>311</v>
      </c>
    </row>
    <row r="1305" spans="1:13" ht="17.25" customHeight="1">
      <c r="A1305" s="222">
        <v>424115</v>
      </c>
      <c r="B1305" s="222" t="s">
        <v>1761</v>
      </c>
      <c r="C1305" s="222" t="s">
        <v>91</v>
      </c>
      <c r="D1305" s="222" t="s">
        <v>572</v>
      </c>
      <c r="E1305" s="222" t="s">
        <v>160</v>
      </c>
      <c r="F1305" s="222">
        <v>36422</v>
      </c>
      <c r="G1305" s="222" t="s">
        <v>311</v>
      </c>
      <c r="H1305" s="222" t="s">
        <v>343</v>
      </c>
      <c r="I1305" s="222" t="s">
        <v>470</v>
      </c>
      <c r="M1305" s="222" t="s">
        <v>311</v>
      </c>
    </row>
    <row r="1306" spans="1:13" ht="17.25" customHeight="1">
      <c r="A1306" s="222">
        <v>424116</v>
      </c>
      <c r="B1306" s="222" t="s">
        <v>1222</v>
      </c>
      <c r="C1306" s="222" t="s">
        <v>805</v>
      </c>
      <c r="D1306" s="222" t="s">
        <v>1086</v>
      </c>
      <c r="E1306" s="222" t="s">
        <v>160</v>
      </c>
      <c r="F1306" s="222">
        <v>35893</v>
      </c>
      <c r="G1306" s="222" t="s">
        <v>311</v>
      </c>
      <c r="H1306" s="222" t="s">
        <v>343</v>
      </c>
      <c r="I1306" s="222" t="s">
        <v>470</v>
      </c>
      <c r="M1306" s="222" t="s">
        <v>311</v>
      </c>
    </row>
    <row r="1307" spans="1:13" ht="17.25" customHeight="1">
      <c r="A1307" s="222">
        <v>424123</v>
      </c>
      <c r="B1307" s="222" t="s">
        <v>1742</v>
      </c>
      <c r="C1307" s="222" t="s">
        <v>103</v>
      </c>
      <c r="D1307" s="222" t="s">
        <v>1743</v>
      </c>
      <c r="E1307" s="222" t="s">
        <v>161</v>
      </c>
      <c r="F1307" s="222">
        <v>36265</v>
      </c>
      <c r="G1307" s="222" t="s">
        <v>311</v>
      </c>
      <c r="H1307" s="222" t="s">
        <v>343</v>
      </c>
      <c r="I1307" s="222" t="s">
        <v>470</v>
      </c>
      <c r="M1307" s="222" t="s">
        <v>311</v>
      </c>
    </row>
    <row r="1308" spans="1:13" ht="17.25" customHeight="1">
      <c r="A1308" s="222">
        <v>424126</v>
      </c>
      <c r="B1308" s="222" t="s">
        <v>2259</v>
      </c>
      <c r="C1308" s="222" t="s">
        <v>116</v>
      </c>
      <c r="D1308" s="222" t="s">
        <v>246</v>
      </c>
      <c r="E1308" s="222" t="s">
        <v>161</v>
      </c>
      <c r="F1308" s="222">
        <v>36047</v>
      </c>
      <c r="G1308" s="222" t="s">
        <v>311</v>
      </c>
      <c r="H1308" s="222" t="s">
        <v>343</v>
      </c>
      <c r="I1308" s="222" t="s">
        <v>470</v>
      </c>
      <c r="M1308" s="222" t="s">
        <v>320</v>
      </c>
    </row>
    <row r="1309" spans="1:13" ht="17.25" customHeight="1">
      <c r="A1309" s="222">
        <v>424128</v>
      </c>
      <c r="B1309" s="222" t="s">
        <v>2295</v>
      </c>
      <c r="C1309" s="222" t="s">
        <v>1082</v>
      </c>
      <c r="D1309" s="222" t="s">
        <v>2296</v>
      </c>
      <c r="E1309" s="222" t="s">
        <v>161</v>
      </c>
      <c r="F1309" s="222">
        <v>35179</v>
      </c>
      <c r="G1309" s="222" t="s">
        <v>311</v>
      </c>
      <c r="H1309" s="222" t="s">
        <v>343</v>
      </c>
      <c r="I1309" s="222" t="s">
        <v>470</v>
      </c>
      <c r="M1309" s="222" t="s">
        <v>311</v>
      </c>
    </row>
    <row r="1310" spans="1:13" ht="17.25" customHeight="1">
      <c r="A1310" s="222">
        <v>424129</v>
      </c>
      <c r="B1310" s="222" t="s">
        <v>2338</v>
      </c>
      <c r="C1310" s="222" t="s">
        <v>758</v>
      </c>
      <c r="D1310" s="222" t="s">
        <v>766</v>
      </c>
      <c r="E1310" s="222" t="s">
        <v>161</v>
      </c>
      <c r="F1310" s="222">
        <v>36274</v>
      </c>
      <c r="G1310" s="222" t="s">
        <v>318</v>
      </c>
      <c r="H1310" s="222" t="s">
        <v>343</v>
      </c>
      <c r="I1310" s="222" t="s">
        <v>470</v>
      </c>
      <c r="M1310" s="222" t="s">
        <v>320</v>
      </c>
    </row>
    <row r="1311" spans="1:13" ht="17.25" customHeight="1">
      <c r="A1311" s="222">
        <v>424131</v>
      </c>
      <c r="B1311" s="222" t="s">
        <v>3387</v>
      </c>
      <c r="C1311" s="222" t="s">
        <v>1202</v>
      </c>
      <c r="D1311" s="222" t="s">
        <v>213</v>
      </c>
      <c r="E1311" s="222" t="s">
        <v>161</v>
      </c>
      <c r="F1311" s="222">
        <v>36161</v>
      </c>
      <c r="G1311" s="222" t="s">
        <v>318</v>
      </c>
      <c r="H1311" s="222" t="s">
        <v>343</v>
      </c>
      <c r="I1311" s="222" t="s">
        <v>361</v>
      </c>
      <c r="M1311" s="222" t="s">
        <v>320</v>
      </c>
    </row>
    <row r="1312" spans="1:13" ht="17.25" customHeight="1">
      <c r="A1312" s="222">
        <v>424132</v>
      </c>
      <c r="B1312" s="222" t="s">
        <v>3340</v>
      </c>
      <c r="C1312" s="222" t="s">
        <v>103</v>
      </c>
      <c r="D1312" s="222" t="s">
        <v>242</v>
      </c>
      <c r="E1312" s="222" t="s">
        <v>161</v>
      </c>
      <c r="F1312" s="222">
        <v>34476</v>
      </c>
      <c r="G1312" s="222" t="s">
        <v>311</v>
      </c>
      <c r="H1312" s="222" t="s">
        <v>343</v>
      </c>
      <c r="I1312" s="222" t="s">
        <v>361</v>
      </c>
      <c r="M1312" s="222" t="s">
        <v>311</v>
      </c>
    </row>
    <row r="1313" spans="1:13" ht="17.25" customHeight="1">
      <c r="A1313" s="222">
        <v>424154</v>
      </c>
      <c r="B1313" s="222" t="s">
        <v>2257</v>
      </c>
      <c r="C1313" s="222" t="s">
        <v>852</v>
      </c>
      <c r="D1313" s="222" t="s">
        <v>2258</v>
      </c>
      <c r="E1313" s="222" t="s">
        <v>161</v>
      </c>
      <c r="F1313" s="222">
        <v>33660</v>
      </c>
      <c r="G1313" s="222" t="s">
        <v>311</v>
      </c>
      <c r="H1313" s="222" t="s">
        <v>343</v>
      </c>
      <c r="I1313" s="222" t="s">
        <v>470</v>
      </c>
      <c r="M1313" s="222" t="s">
        <v>311</v>
      </c>
    </row>
    <row r="1314" spans="1:13" ht="17.25" customHeight="1">
      <c r="A1314" s="222">
        <v>424158</v>
      </c>
      <c r="B1314" s="222" t="s">
        <v>2475</v>
      </c>
      <c r="C1314" s="222" t="s">
        <v>712</v>
      </c>
      <c r="D1314" s="222" t="s">
        <v>144</v>
      </c>
      <c r="E1314" s="222" t="s">
        <v>161</v>
      </c>
      <c r="F1314" s="222">
        <v>34167</v>
      </c>
      <c r="G1314" s="222" t="s">
        <v>311</v>
      </c>
      <c r="H1314" s="222" t="s">
        <v>343</v>
      </c>
      <c r="I1314" s="222" t="s">
        <v>470</v>
      </c>
      <c r="M1314" s="222" t="s">
        <v>311</v>
      </c>
    </row>
    <row r="1315" spans="1:13" ht="17.25" customHeight="1">
      <c r="A1315" s="222">
        <v>424159</v>
      </c>
      <c r="B1315" s="222" t="s">
        <v>1700</v>
      </c>
      <c r="C1315" s="222" t="s">
        <v>112</v>
      </c>
      <c r="D1315" s="222" t="s">
        <v>500</v>
      </c>
      <c r="E1315" s="222" t="s">
        <v>161</v>
      </c>
      <c r="F1315" s="222">
        <v>32509</v>
      </c>
      <c r="G1315" s="222" t="s">
        <v>311</v>
      </c>
      <c r="H1315" s="222" t="s">
        <v>343</v>
      </c>
      <c r="I1315" s="222" t="s">
        <v>470</v>
      </c>
      <c r="M1315" s="222" t="s">
        <v>316</v>
      </c>
    </row>
    <row r="1316" spans="1:13" ht="17.25" customHeight="1">
      <c r="A1316" s="222">
        <v>424162</v>
      </c>
      <c r="B1316" s="222" t="s">
        <v>3266</v>
      </c>
      <c r="C1316" s="222" t="s">
        <v>3267</v>
      </c>
      <c r="D1316" s="222" t="s">
        <v>2679</v>
      </c>
      <c r="E1316" s="222" t="s">
        <v>161</v>
      </c>
      <c r="F1316" s="222">
        <v>36039</v>
      </c>
      <c r="G1316" s="222" t="s">
        <v>3469</v>
      </c>
      <c r="H1316" s="222" t="s">
        <v>343</v>
      </c>
      <c r="I1316" s="222" t="s">
        <v>361</v>
      </c>
      <c r="M1316" s="222" t="s">
        <v>320</v>
      </c>
    </row>
    <row r="1317" spans="1:13" ht="17.25" customHeight="1">
      <c r="A1317" s="222">
        <v>424165</v>
      </c>
      <c r="B1317" s="222" t="s">
        <v>2080</v>
      </c>
      <c r="C1317" s="222" t="s">
        <v>85</v>
      </c>
      <c r="D1317" s="222" t="s">
        <v>282</v>
      </c>
      <c r="E1317" s="222" t="s">
        <v>161</v>
      </c>
      <c r="F1317" s="222">
        <v>36495</v>
      </c>
      <c r="G1317" s="222" t="s">
        <v>3621</v>
      </c>
      <c r="H1317" s="222" t="s">
        <v>343</v>
      </c>
      <c r="I1317" s="222" t="s">
        <v>470</v>
      </c>
      <c r="M1317" s="222" t="s">
        <v>320</v>
      </c>
    </row>
    <row r="1318" spans="1:13" ht="17.25" customHeight="1">
      <c r="A1318" s="222">
        <v>424169</v>
      </c>
      <c r="B1318" s="222" t="s">
        <v>3442</v>
      </c>
      <c r="C1318" s="222" t="s">
        <v>93</v>
      </c>
      <c r="D1318" s="222" t="s">
        <v>809</v>
      </c>
      <c r="E1318" s="222" t="s">
        <v>161</v>
      </c>
      <c r="F1318" s="222">
        <v>34294</v>
      </c>
      <c r="G1318" s="222" t="s">
        <v>311</v>
      </c>
      <c r="H1318" s="222" t="s">
        <v>343</v>
      </c>
      <c r="I1318" s="222" t="s">
        <v>361</v>
      </c>
      <c r="M1318" s="222" t="s">
        <v>337</v>
      </c>
    </row>
    <row r="1319" spans="1:13" ht="17.25" customHeight="1">
      <c r="A1319" s="222">
        <v>424175</v>
      </c>
      <c r="B1319" s="222" t="s">
        <v>3264</v>
      </c>
      <c r="C1319" s="222" t="s">
        <v>3265</v>
      </c>
      <c r="D1319" s="222" t="s">
        <v>757</v>
      </c>
      <c r="E1319" s="222" t="s">
        <v>161</v>
      </c>
      <c r="F1319" s="222">
        <v>35096</v>
      </c>
      <c r="G1319" s="222" t="s">
        <v>311</v>
      </c>
      <c r="H1319" s="222" t="s">
        <v>343</v>
      </c>
      <c r="I1319" s="222" t="s">
        <v>361</v>
      </c>
      <c r="M1319" s="222" t="s">
        <v>311</v>
      </c>
    </row>
    <row r="1320" spans="1:13" ht="17.25" customHeight="1">
      <c r="A1320" s="222">
        <v>424177</v>
      </c>
      <c r="B1320" s="222" t="s">
        <v>3144</v>
      </c>
      <c r="C1320" s="222" t="s">
        <v>696</v>
      </c>
      <c r="D1320" s="222" t="s">
        <v>226</v>
      </c>
      <c r="E1320" s="222" t="s">
        <v>161</v>
      </c>
      <c r="F1320" s="222">
        <v>36161</v>
      </c>
      <c r="G1320" s="222" t="s">
        <v>3585</v>
      </c>
      <c r="H1320" s="222" t="s">
        <v>343</v>
      </c>
      <c r="I1320" s="222" t="s">
        <v>361</v>
      </c>
      <c r="M1320" s="222" t="s">
        <v>320</v>
      </c>
    </row>
    <row r="1321" spans="1:13" ht="17.25" customHeight="1">
      <c r="A1321" s="222">
        <v>424179</v>
      </c>
      <c r="B1321" s="222" t="s">
        <v>1221</v>
      </c>
      <c r="C1321" s="222" t="s">
        <v>859</v>
      </c>
      <c r="D1321" s="222" t="s">
        <v>247</v>
      </c>
      <c r="E1321" s="222" t="s">
        <v>161</v>
      </c>
      <c r="F1321" s="222">
        <v>35065</v>
      </c>
      <c r="G1321" s="222" t="s">
        <v>311</v>
      </c>
      <c r="H1321" s="222" t="s">
        <v>343</v>
      </c>
      <c r="I1321" s="222" t="s">
        <v>470</v>
      </c>
      <c r="M1321" s="222" t="s">
        <v>311</v>
      </c>
    </row>
    <row r="1322" spans="1:13" ht="17.25" customHeight="1">
      <c r="A1322" s="222">
        <v>424181</v>
      </c>
      <c r="B1322" s="222" t="s">
        <v>1989</v>
      </c>
      <c r="C1322" s="222" t="s">
        <v>619</v>
      </c>
      <c r="D1322" s="222" t="s">
        <v>766</v>
      </c>
      <c r="E1322" s="222" t="s">
        <v>161</v>
      </c>
      <c r="F1322" s="222">
        <v>36373</v>
      </c>
      <c r="G1322" s="222" t="s">
        <v>311</v>
      </c>
      <c r="H1322" s="222" t="s">
        <v>343</v>
      </c>
      <c r="I1322" s="222" t="s">
        <v>470</v>
      </c>
      <c r="M1322" s="222" t="s">
        <v>311</v>
      </c>
    </row>
    <row r="1323" spans="1:13" ht="17.25" customHeight="1">
      <c r="A1323" s="222">
        <v>424182</v>
      </c>
      <c r="B1323" s="222" t="s">
        <v>1397</v>
      </c>
      <c r="C1323" s="222" t="s">
        <v>506</v>
      </c>
      <c r="D1323" s="222" t="s">
        <v>836</v>
      </c>
      <c r="E1323" s="222" t="s">
        <v>161</v>
      </c>
      <c r="F1323" s="222">
        <v>36232</v>
      </c>
      <c r="G1323" s="222" t="s">
        <v>311</v>
      </c>
      <c r="H1323" s="222" t="s">
        <v>343</v>
      </c>
      <c r="I1323" s="222" t="s">
        <v>470</v>
      </c>
      <c r="M1323" s="222" t="s">
        <v>311</v>
      </c>
    </row>
    <row r="1324" spans="1:13" ht="17.25" customHeight="1">
      <c r="A1324" s="222">
        <v>424184</v>
      </c>
      <c r="B1324" s="222" t="s">
        <v>1802</v>
      </c>
      <c r="C1324" s="222" t="s">
        <v>828</v>
      </c>
      <c r="D1324" s="222" t="s">
        <v>548</v>
      </c>
      <c r="E1324" s="222" t="s">
        <v>161</v>
      </c>
      <c r="F1324" s="222">
        <v>36211</v>
      </c>
      <c r="G1324" s="222" t="s">
        <v>311</v>
      </c>
      <c r="H1324" s="222" t="s">
        <v>3539</v>
      </c>
      <c r="I1324" s="222" t="s">
        <v>470</v>
      </c>
      <c r="M1324" s="222" t="s">
        <v>297</v>
      </c>
    </row>
    <row r="1325" spans="1:13" ht="17.25" customHeight="1">
      <c r="A1325" s="222">
        <v>424196</v>
      </c>
      <c r="B1325" s="222" t="s">
        <v>1699</v>
      </c>
      <c r="C1325" s="222" t="s">
        <v>73</v>
      </c>
      <c r="D1325" s="222" t="s">
        <v>825</v>
      </c>
      <c r="E1325" s="222" t="s">
        <v>161</v>
      </c>
      <c r="F1325" s="222">
        <v>33120</v>
      </c>
      <c r="G1325" s="222" t="s">
        <v>311</v>
      </c>
      <c r="H1325" s="222" t="s">
        <v>343</v>
      </c>
      <c r="I1325" s="222" t="s">
        <v>470</v>
      </c>
      <c r="M1325" s="222" t="s">
        <v>316</v>
      </c>
    </row>
    <row r="1326" spans="1:13" ht="17.25" customHeight="1">
      <c r="A1326" s="222">
        <v>424197</v>
      </c>
      <c r="B1326" s="222" t="s">
        <v>1988</v>
      </c>
      <c r="C1326" s="222" t="s">
        <v>559</v>
      </c>
      <c r="D1326" s="222" t="s">
        <v>254</v>
      </c>
      <c r="E1326" s="222" t="s">
        <v>161</v>
      </c>
      <c r="F1326" s="222">
        <v>34520</v>
      </c>
      <c r="G1326" s="222" t="s">
        <v>311</v>
      </c>
      <c r="H1326" s="222" t="s">
        <v>343</v>
      </c>
      <c r="I1326" s="222" t="s">
        <v>470</v>
      </c>
      <c r="M1326" s="222" t="s">
        <v>311</v>
      </c>
    </row>
    <row r="1327" spans="1:13" ht="17.25" customHeight="1">
      <c r="A1327" s="222">
        <v>424198</v>
      </c>
      <c r="B1327" s="222" t="s">
        <v>2587</v>
      </c>
      <c r="C1327" s="222" t="s">
        <v>903</v>
      </c>
      <c r="D1327" s="222" t="s">
        <v>2588</v>
      </c>
      <c r="E1327" s="222" t="s">
        <v>161</v>
      </c>
      <c r="F1327" s="222">
        <v>32364</v>
      </c>
      <c r="G1327" s="222" t="s">
        <v>311</v>
      </c>
      <c r="H1327" s="222" t="s">
        <v>344</v>
      </c>
      <c r="I1327" s="222" t="s">
        <v>470</v>
      </c>
      <c r="M1327" s="222" t="s">
        <v>297</v>
      </c>
    </row>
    <row r="1328" spans="1:13" ht="17.25" customHeight="1">
      <c r="A1328" s="222">
        <v>424209</v>
      </c>
      <c r="B1328" s="222" t="s">
        <v>3289</v>
      </c>
      <c r="C1328" s="222" t="s">
        <v>137</v>
      </c>
      <c r="D1328" s="222" t="s">
        <v>272</v>
      </c>
      <c r="E1328" s="222" t="s">
        <v>161</v>
      </c>
      <c r="F1328" s="222">
        <v>34178</v>
      </c>
      <c r="G1328" s="222" t="s">
        <v>334</v>
      </c>
      <c r="H1328" s="222" t="s">
        <v>343</v>
      </c>
      <c r="I1328" s="222" t="s">
        <v>361</v>
      </c>
      <c r="M1328" s="222" t="s">
        <v>337</v>
      </c>
    </row>
    <row r="1329" spans="1:13" ht="17.25" customHeight="1">
      <c r="A1329" s="222">
        <v>424212</v>
      </c>
      <c r="B1329" s="222" t="s">
        <v>1698</v>
      </c>
      <c r="C1329" s="222" t="s">
        <v>876</v>
      </c>
      <c r="D1329" s="222" t="s">
        <v>784</v>
      </c>
      <c r="E1329" s="222" t="s">
        <v>160</v>
      </c>
      <c r="F1329" s="222">
        <v>36272</v>
      </c>
      <c r="G1329" s="222" t="s">
        <v>311</v>
      </c>
      <c r="H1329" s="222" t="s">
        <v>343</v>
      </c>
      <c r="I1329" s="222" t="s">
        <v>470</v>
      </c>
      <c r="M1329" s="222" t="s">
        <v>320</v>
      </c>
    </row>
    <row r="1330" spans="1:13" ht="17.25" customHeight="1">
      <c r="A1330" s="222">
        <v>424213</v>
      </c>
      <c r="B1330" s="222" t="s">
        <v>2107</v>
      </c>
      <c r="C1330" s="222" t="s">
        <v>1161</v>
      </c>
      <c r="D1330" s="222" t="s">
        <v>572</v>
      </c>
      <c r="E1330" s="222" t="s">
        <v>160</v>
      </c>
      <c r="F1330" s="222">
        <v>36271</v>
      </c>
      <c r="G1330" s="222" t="s">
        <v>311</v>
      </c>
      <c r="H1330" s="222" t="s">
        <v>343</v>
      </c>
      <c r="I1330" s="222" t="s">
        <v>470</v>
      </c>
      <c r="M1330" s="222" t="s">
        <v>316</v>
      </c>
    </row>
    <row r="1331" spans="1:13" ht="17.25" customHeight="1">
      <c r="A1331" s="222">
        <v>424218</v>
      </c>
      <c r="B1331" s="222" t="s">
        <v>3220</v>
      </c>
      <c r="C1331" s="222" t="s">
        <v>67</v>
      </c>
      <c r="D1331" s="222" t="s">
        <v>3221</v>
      </c>
      <c r="E1331" s="222" t="s">
        <v>160</v>
      </c>
      <c r="F1331" s="222">
        <v>36131</v>
      </c>
      <c r="G1331" s="222" t="s">
        <v>311</v>
      </c>
      <c r="H1331" s="222" t="s">
        <v>343</v>
      </c>
      <c r="I1331" s="222" t="s">
        <v>361</v>
      </c>
      <c r="M1331" s="222" t="s">
        <v>342</v>
      </c>
    </row>
    <row r="1332" spans="1:13" ht="17.25" customHeight="1">
      <c r="A1332" s="222">
        <v>424219</v>
      </c>
      <c r="B1332" s="222" t="s">
        <v>3110</v>
      </c>
      <c r="C1332" s="222" t="s">
        <v>604</v>
      </c>
      <c r="D1332" s="222" t="s">
        <v>238</v>
      </c>
      <c r="E1332" s="222" t="s">
        <v>160</v>
      </c>
      <c r="F1332" s="222">
        <v>35796</v>
      </c>
      <c r="G1332" s="222" t="s">
        <v>311</v>
      </c>
      <c r="H1332" s="222" t="s">
        <v>343</v>
      </c>
      <c r="I1332" s="222" t="s">
        <v>361</v>
      </c>
      <c r="M1332" s="222" t="s">
        <v>311</v>
      </c>
    </row>
    <row r="1333" spans="1:13" ht="17.25" customHeight="1">
      <c r="A1333" s="222">
        <v>424220</v>
      </c>
      <c r="B1333" s="222" t="s">
        <v>2213</v>
      </c>
      <c r="C1333" s="222" t="s">
        <v>94</v>
      </c>
      <c r="D1333" s="222" t="s">
        <v>2214</v>
      </c>
      <c r="E1333" s="222" t="s">
        <v>160</v>
      </c>
      <c r="F1333" s="222">
        <v>36527</v>
      </c>
      <c r="G1333" s="222" t="s">
        <v>3489</v>
      </c>
      <c r="H1333" s="222" t="s">
        <v>343</v>
      </c>
      <c r="I1333" s="222" t="s">
        <v>470</v>
      </c>
      <c r="M1333" s="222" t="s">
        <v>320</v>
      </c>
    </row>
    <row r="1334" spans="1:13" ht="17.25" customHeight="1">
      <c r="A1334" s="222">
        <v>424222</v>
      </c>
      <c r="B1334" s="222" t="s">
        <v>2172</v>
      </c>
      <c r="C1334" s="222" t="s">
        <v>559</v>
      </c>
      <c r="D1334" s="222" t="s">
        <v>225</v>
      </c>
      <c r="E1334" s="222" t="s">
        <v>160</v>
      </c>
      <c r="F1334" s="222">
        <v>35879</v>
      </c>
      <c r="G1334" s="222" t="s">
        <v>3634</v>
      </c>
      <c r="H1334" s="222" t="s">
        <v>343</v>
      </c>
      <c r="I1334" s="222" t="s">
        <v>470</v>
      </c>
      <c r="M1334" s="222" t="s">
        <v>311</v>
      </c>
    </row>
    <row r="1335" spans="1:13" ht="17.25" customHeight="1">
      <c r="A1335" s="222">
        <v>424226</v>
      </c>
      <c r="B1335" s="222" t="s">
        <v>2182</v>
      </c>
      <c r="C1335" s="222" t="s">
        <v>641</v>
      </c>
      <c r="D1335" s="222" t="s">
        <v>1839</v>
      </c>
      <c r="E1335" s="222" t="s">
        <v>160</v>
      </c>
      <c r="F1335" s="222">
        <v>36385</v>
      </c>
      <c r="G1335" s="222" t="s">
        <v>311</v>
      </c>
      <c r="H1335" s="222" t="s">
        <v>343</v>
      </c>
      <c r="I1335" s="222" t="s">
        <v>470</v>
      </c>
      <c r="M1335" s="222" t="s">
        <v>311</v>
      </c>
    </row>
    <row r="1336" spans="1:13" ht="17.25" customHeight="1">
      <c r="A1336" s="222">
        <v>424230</v>
      </c>
      <c r="B1336" s="222" t="s">
        <v>1473</v>
      </c>
      <c r="C1336" s="222" t="s">
        <v>73</v>
      </c>
      <c r="D1336" s="222" t="s">
        <v>721</v>
      </c>
      <c r="E1336" s="222" t="s">
        <v>161</v>
      </c>
      <c r="F1336" s="222">
        <v>34170</v>
      </c>
      <c r="G1336" s="222" t="s">
        <v>315</v>
      </c>
      <c r="H1336" s="222" t="s">
        <v>343</v>
      </c>
      <c r="I1336" s="222" t="s">
        <v>470</v>
      </c>
      <c r="M1336" s="222" t="s">
        <v>320</v>
      </c>
    </row>
    <row r="1337" spans="1:13" ht="17.25" customHeight="1">
      <c r="A1337" s="222">
        <v>424231</v>
      </c>
      <c r="B1337" s="222" t="s">
        <v>2425</v>
      </c>
      <c r="C1337" s="222" t="s">
        <v>659</v>
      </c>
      <c r="D1337" s="222" t="s">
        <v>738</v>
      </c>
      <c r="E1337" s="222" t="s">
        <v>161</v>
      </c>
      <c r="F1337" s="222">
        <v>35216</v>
      </c>
      <c r="G1337" s="222" t="s">
        <v>3635</v>
      </c>
      <c r="H1337" s="222" t="s">
        <v>343</v>
      </c>
      <c r="I1337" s="222" t="s">
        <v>470</v>
      </c>
      <c r="M1337" s="222" t="s">
        <v>331</v>
      </c>
    </row>
    <row r="1338" spans="1:13" ht="17.25" customHeight="1">
      <c r="A1338" s="222">
        <v>424232</v>
      </c>
      <c r="B1338" s="222" t="s">
        <v>1219</v>
      </c>
      <c r="C1338" s="222" t="s">
        <v>758</v>
      </c>
      <c r="D1338" s="222" t="s">
        <v>1220</v>
      </c>
      <c r="E1338" s="222" t="s">
        <v>161</v>
      </c>
      <c r="F1338" s="222">
        <v>35704</v>
      </c>
      <c r="G1338" s="222" t="s">
        <v>331</v>
      </c>
      <c r="H1338" s="222" t="s">
        <v>343</v>
      </c>
      <c r="I1338" s="222" t="s">
        <v>470</v>
      </c>
      <c r="M1338" s="222" t="s">
        <v>331</v>
      </c>
    </row>
    <row r="1339" spans="1:13" ht="17.25" customHeight="1">
      <c r="A1339" s="222">
        <v>424233</v>
      </c>
      <c r="B1339" s="222" t="s">
        <v>2050</v>
      </c>
      <c r="C1339" s="222" t="s">
        <v>127</v>
      </c>
      <c r="D1339" s="222" t="s">
        <v>726</v>
      </c>
      <c r="E1339" s="222" t="s">
        <v>161</v>
      </c>
      <c r="F1339" s="222">
        <v>28249</v>
      </c>
      <c r="G1339" s="222" t="s">
        <v>311</v>
      </c>
      <c r="H1339" s="222" t="s">
        <v>343</v>
      </c>
      <c r="I1339" s="222" t="s">
        <v>470</v>
      </c>
      <c r="M1339" s="222" t="s">
        <v>337</v>
      </c>
    </row>
    <row r="1340" spans="1:13" ht="17.25" customHeight="1">
      <c r="A1340" s="222">
        <v>424234</v>
      </c>
      <c r="B1340" s="222" t="s">
        <v>1558</v>
      </c>
      <c r="C1340" s="222" t="s">
        <v>75</v>
      </c>
      <c r="D1340" s="222" t="s">
        <v>245</v>
      </c>
      <c r="E1340" s="222" t="s">
        <v>161</v>
      </c>
      <c r="F1340" s="222">
        <v>30682</v>
      </c>
      <c r="G1340" s="222" t="s">
        <v>3484</v>
      </c>
      <c r="H1340" s="222" t="s">
        <v>343</v>
      </c>
      <c r="I1340" s="222" t="s">
        <v>470</v>
      </c>
      <c r="M1340" s="222" t="s">
        <v>337</v>
      </c>
    </row>
    <row r="1341" spans="1:13" ht="17.25" customHeight="1">
      <c r="A1341" s="222">
        <v>424238</v>
      </c>
      <c r="B1341" s="222" t="s">
        <v>1217</v>
      </c>
      <c r="C1341" s="222" t="s">
        <v>71</v>
      </c>
      <c r="D1341" s="222" t="s">
        <v>1218</v>
      </c>
      <c r="E1341" s="222" t="s">
        <v>161</v>
      </c>
      <c r="F1341" s="222">
        <v>30266</v>
      </c>
      <c r="G1341" s="222" t="s">
        <v>3530</v>
      </c>
      <c r="H1341" s="222" t="s">
        <v>344</v>
      </c>
      <c r="I1341" s="222" t="s">
        <v>470</v>
      </c>
      <c r="M1341" s="222" t="s">
        <v>297</v>
      </c>
    </row>
    <row r="1342" spans="1:13" ht="17.25" customHeight="1">
      <c r="A1342" s="222">
        <v>424245</v>
      </c>
      <c r="B1342" s="222" t="s">
        <v>1396</v>
      </c>
      <c r="C1342" s="222" t="s">
        <v>907</v>
      </c>
      <c r="D1342" s="222" t="s">
        <v>225</v>
      </c>
      <c r="E1342" s="222" t="s">
        <v>161</v>
      </c>
      <c r="F1342" s="222">
        <v>34142</v>
      </c>
      <c r="G1342" s="222" t="s">
        <v>311</v>
      </c>
      <c r="H1342" s="222" t="s">
        <v>343</v>
      </c>
      <c r="I1342" s="222" t="s">
        <v>470</v>
      </c>
      <c r="M1342" s="222" t="s">
        <v>311</v>
      </c>
    </row>
    <row r="1343" spans="1:13" ht="17.25" customHeight="1">
      <c r="A1343" s="222">
        <v>424246</v>
      </c>
      <c r="B1343" s="222" t="s">
        <v>2023</v>
      </c>
      <c r="C1343" s="222" t="s">
        <v>641</v>
      </c>
      <c r="D1343" s="222" t="s">
        <v>238</v>
      </c>
      <c r="E1343" s="222" t="s">
        <v>161</v>
      </c>
      <c r="F1343" s="222">
        <v>35460</v>
      </c>
      <c r="G1343" s="222" t="s">
        <v>311</v>
      </c>
      <c r="H1343" s="222" t="s">
        <v>343</v>
      </c>
      <c r="I1343" s="222" t="s">
        <v>470</v>
      </c>
      <c r="M1343" s="222" t="s">
        <v>311</v>
      </c>
    </row>
    <row r="1344" spans="1:13" ht="17.25" customHeight="1">
      <c r="A1344" s="222">
        <v>424257</v>
      </c>
      <c r="B1344" s="222" t="s">
        <v>1918</v>
      </c>
      <c r="C1344" s="222" t="s">
        <v>630</v>
      </c>
      <c r="D1344" s="222" t="s">
        <v>1919</v>
      </c>
      <c r="E1344" s="222" t="s">
        <v>161</v>
      </c>
      <c r="F1344" s="222">
        <v>36344</v>
      </c>
      <c r="G1344" s="222" t="s">
        <v>331</v>
      </c>
      <c r="H1344" s="222" t="s">
        <v>343</v>
      </c>
      <c r="I1344" s="222" t="s">
        <v>470</v>
      </c>
      <c r="M1344" s="222" t="s">
        <v>331</v>
      </c>
    </row>
    <row r="1345" spans="1:13" ht="17.25" customHeight="1">
      <c r="A1345" s="222">
        <v>424259</v>
      </c>
      <c r="B1345" s="222" t="s">
        <v>1760</v>
      </c>
      <c r="C1345" s="222" t="s">
        <v>1007</v>
      </c>
      <c r="D1345" s="222" t="s">
        <v>257</v>
      </c>
      <c r="E1345" s="222" t="s">
        <v>160</v>
      </c>
      <c r="F1345" s="222">
        <v>36138</v>
      </c>
      <c r="G1345" s="222" t="s">
        <v>3625</v>
      </c>
      <c r="H1345" s="222" t="s">
        <v>343</v>
      </c>
      <c r="I1345" s="222" t="s">
        <v>470</v>
      </c>
      <c r="M1345" s="222" t="s">
        <v>311</v>
      </c>
    </row>
    <row r="1346" spans="1:13" ht="17.25" customHeight="1">
      <c r="A1346" s="222">
        <v>424265</v>
      </c>
      <c r="B1346" s="222" t="s">
        <v>1890</v>
      </c>
      <c r="C1346" s="222" t="s">
        <v>114</v>
      </c>
      <c r="D1346" s="222" t="s">
        <v>1891</v>
      </c>
      <c r="E1346" s="222" t="s">
        <v>160</v>
      </c>
      <c r="F1346" s="222">
        <v>36180</v>
      </c>
      <c r="G1346" s="222" t="s">
        <v>311</v>
      </c>
      <c r="H1346" s="222" t="s">
        <v>343</v>
      </c>
      <c r="I1346" s="222" t="s">
        <v>470</v>
      </c>
      <c r="M1346" s="222" t="s">
        <v>311</v>
      </c>
    </row>
    <row r="1347" spans="1:13" ht="17.25" customHeight="1">
      <c r="A1347" s="222">
        <v>424268</v>
      </c>
      <c r="B1347" s="222" t="s">
        <v>1697</v>
      </c>
      <c r="C1347" s="222" t="s">
        <v>994</v>
      </c>
      <c r="D1347" s="222" t="s">
        <v>757</v>
      </c>
      <c r="E1347" s="222" t="s">
        <v>160</v>
      </c>
      <c r="F1347" s="222">
        <v>36011</v>
      </c>
      <c r="G1347" s="222" t="s">
        <v>311</v>
      </c>
      <c r="H1347" s="222" t="s">
        <v>343</v>
      </c>
      <c r="I1347" s="222" t="s">
        <v>470</v>
      </c>
      <c r="M1347" s="222" t="s">
        <v>337</v>
      </c>
    </row>
    <row r="1348" spans="1:13" ht="17.25" customHeight="1">
      <c r="A1348" s="222">
        <v>424271</v>
      </c>
      <c r="B1348" s="222" t="s">
        <v>2279</v>
      </c>
      <c r="C1348" s="222" t="s">
        <v>691</v>
      </c>
      <c r="D1348" s="222" t="s">
        <v>221</v>
      </c>
      <c r="E1348" s="222" t="s">
        <v>160</v>
      </c>
      <c r="F1348" s="222">
        <v>35431</v>
      </c>
      <c r="G1348" s="222" t="s">
        <v>311</v>
      </c>
      <c r="H1348" s="222" t="s">
        <v>343</v>
      </c>
      <c r="I1348" s="222" t="s">
        <v>470</v>
      </c>
      <c r="M1348" s="222" t="s">
        <v>311</v>
      </c>
    </row>
    <row r="1349" spans="1:13" ht="17.25" customHeight="1">
      <c r="A1349" s="222">
        <v>424273</v>
      </c>
      <c r="B1349" s="222" t="s">
        <v>1696</v>
      </c>
      <c r="C1349" s="222" t="s">
        <v>730</v>
      </c>
      <c r="D1349" s="222" t="s">
        <v>216</v>
      </c>
      <c r="E1349" s="222" t="s">
        <v>160</v>
      </c>
      <c r="F1349" s="222">
        <v>34649</v>
      </c>
      <c r="G1349" s="222" t="s">
        <v>311</v>
      </c>
      <c r="H1349" s="222" t="s">
        <v>343</v>
      </c>
      <c r="I1349" s="222" t="s">
        <v>470</v>
      </c>
      <c r="M1349" s="222" t="s">
        <v>320</v>
      </c>
    </row>
    <row r="1350" spans="1:13" ht="17.25" customHeight="1">
      <c r="A1350" s="222">
        <v>424276</v>
      </c>
      <c r="B1350" s="222" t="s">
        <v>2383</v>
      </c>
      <c r="C1350" s="222" t="s">
        <v>624</v>
      </c>
      <c r="D1350" s="222" t="s">
        <v>254</v>
      </c>
      <c r="E1350" s="222" t="s">
        <v>160</v>
      </c>
      <c r="F1350" s="222">
        <v>36530</v>
      </c>
      <c r="G1350" s="222" t="s">
        <v>311</v>
      </c>
      <c r="H1350" s="222" t="s">
        <v>343</v>
      </c>
      <c r="I1350" s="222" t="s">
        <v>470</v>
      </c>
      <c r="M1350" s="222" t="s">
        <v>311</v>
      </c>
    </row>
    <row r="1351" spans="1:13" ht="17.25" customHeight="1">
      <c r="A1351" s="222">
        <v>424279</v>
      </c>
      <c r="B1351" s="222" t="s">
        <v>1987</v>
      </c>
      <c r="C1351" s="222" t="s">
        <v>103</v>
      </c>
      <c r="D1351" s="222" t="s">
        <v>975</v>
      </c>
      <c r="E1351" s="222" t="s">
        <v>160</v>
      </c>
      <c r="F1351" s="222">
        <v>35858</v>
      </c>
      <c r="G1351" s="222" t="s">
        <v>315</v>
      </c>
      <c r="H1351" s="222" t="s">
        <v>343</v>
      </c>
      <c r="I1351" s="222" t="s">
        <v>470</v>
      </c>
      <c r="M1351" s="222" t="s">
        <v>320</v>
      </c>
    </row>
    <row r="1352" spans="1:13" ht="17.25" customHeight="1">
      <c r="A1352" s="222">
        <v>424283</v>
      </c>
      <c r="B1352" s="222" t="s">
        <v>2212</v>
      </c>
      <c r="C1352" s="222" t="s">
        <v>107</v>
      </c>
      <c r="D1352" s="222" t="s">
        <v>505</v>
      </c>
      <c r="E1352" s="222" t="s">
        <v>161</v>
      </c>
      <c r="F1352" s="222">
        <v>36371</v>
      </c>
      <c r="G1352" s="222" t="s">
        <v>311</v>
      </c>
      <c r="H1352" s="222" t="s">
        <v>343</v>
      </c>
      <c r="I1352" s="222" t="s">
        <v>470</v>
      </c>
      <c r="M1352" s="222" t="s">
        <v>311</v>
      </c>
    </row>
    <row r="1353" spans="1:13" ht="17.25" customHeight="1">
      <c r="A1353" s="222">
        <v>424284</v>
      </c>
      <c r="B1353" s="222" t="s">
        <v>1557</v>
      </c>
      <c r="C1353" s="222" t="s">
        <v>954</v>
      </c>
      <c r="D1353" s="222" t="s">
        <v>222</v>
      </c>
      <c r="E1353" s="222" t="s">
        <v>160</v>
      </c>
      <c r="F1353" s="222">
        <v>36473</v>
      </c>
      <c r="G1353" s="222" t="s">
        <v>3523</v>
      </c>
      <c r="H1353" s="222" t="s">
        <v>343</v>
      </c>
      <c r="I1353" s="222" t="s">
        <v>470</v>
      </c>
      <c r="M1353" s="222" t="s">
        <v>314</v>
      </c>
    </row>
    <row r="1354" spans="1:13" ht="17.25" customHeight="1">
      <c r="A1354" s="222">
        <v>424286</v>
      </c>
      <c r="B1354" s="222" t="s">
        <v>2474</v>
      </c>
      <c r="C1354" s="222" t="s">
        <v>122</v>
      </c>
      <c r="D1354" s="222" t="s">
        <v>1145</v>
      </c>
      <c r="E1354" s="222" t="s">
        <v>160</v>
      </c>
      <c r="F1354" s="222">
        <v>35796</v>
      </c>
      <c r="G1354" s="222" t="s">
        <v>311</v>
      </c>
      <c r="H1354" s="222" t="s">
        <v>343</v>
      </c>
      <c r="I1354" s="222" t="s">
        <v>470</v>
      </c>
      <c r="M1354" s="222" t="s">
        <v>324</v>
      </c>
    </row>
    <row r="1355" spans="1:13" ht="17.25" customHeight="1">
      <c r="A1355" s="222">
        <v>424287</v>
      </c>
      <c r="B1355" s="222" t="s">
        <v>3288</v>
      </c>
      <c r="C1355" s="222" t="s">
        <v>114</v>
      </c>
      <c r="D1355" s="222" t="s">
        <v>252</v>
      </c>
      <c r="E1355" s="222" t="s">
        <v>160</v>
      </c>
      <c r="F1355" s="222">
        <v>36251</v>
      </c>
      <c r="G1355" s="222" t="s">
        <v>339</v>
      </c>
      <c r="H1355" s="222" t="s">
        <v>343</v>
      </c>
      <c r="I1355" s="222" t="s">
        <v>361</v>
      </c>
      <c r="M1355" s="222" t="s">
        <v>342</v>
      </c>
    </row>
    <row r="1356" spans="1:13" ht="17.25" customHeight="1">
      <c r="A1356" s="222">
        <v>424289</v>
      </c>
      <c r="B1356" s="222" t="s">
        <v>2106</v>
      </c>
      <c r="C1356" s="222" t="s">
        <v>71</v>
      </c>
      <c r="D1356" s="222" t="s">
        <v>222</v>
      </c>
      <c r="E1356" s="222" t="s">
        <v>160</v>
      </c>
      <c r="F1356" s="222">
        <v>35319</v>
      </c>
      <c r="G1356" s="222" t="s">
        <v>3495</v>
      </c>
      <c r="H1356" s="222" t="s">
        <v>343</v>
      </c>
      <c r="I1356" s="222" t="s">
        <v>470</v>
      </c>
      <c r="M1356" s="222" t="s">
        <v>320</v>
      </c>
    </row>
    <row r="1357" spans="1:13" ht="17.25" customHeight="1">
      <c r="A1357" s="222">
        <v>424292</v>
      </c>
      <c r="B1357" s="222" t="s">
        <v>1472</v>
      </c>
      <c r="C1357" s="222" t="s">
        <v>73</v>
      </c>
      <c r="D1357" s="222" t="s">
        <v>247</v>
      </c>
      <c r="E1357" s="222" t="s">
        <v>160</v>
      </c>
      <c r="F1357" s="222">
        <v>36191</v>
      </c>
      <c r="G1357" s="222" t="s">
        <v>311</v>
      </c>
      <c r="H1357" s="222" t="s">
        <v>343</v>
      </c>
      <c r="I1357" s="222" t="s">
        <v>470</v>
      </c>
      <c r="M1357" s="222" t="s">
        <v>311</v>
      </c>
    </row>
    <row r="1358" spans="1:13" ht="17.25" customHeight="1">
      <c r="A1358" s="222">
        <v>424293</v>
      </c>
      <c r="B1358" s="222" t="s">
        <v>2586</v>
      </c>
      <c r="C1358" s="222" t="s">
        <v>852</v>
      </c>
      <c r="D1358" s="222" t="s">
        <v>149</v>
      </c>
      <c r="E1358" s="222" t="s">
        <v>160</v>
      </c>
      <c r="F1358" s="222">
        <v>33647</v>
      </c>
      <c r="G1358" s="222" t="s">
        <v>311</v>
      </c>
      <c r="H1358" s="222" t="s">
        <v>343</v>
      </c>
      <c r="I1358" s="222" t="s">
        <v>470</v>
      </c>
      <c r="M1358" s="222" t="s">
        <v>320</v>
      </c>
    </row>
    <row r="1359" spans="1:13" ht="17.25" customHeight="1">
      <c r="A1359" s="222">
        <v>424295</v>
      </c>
      <c r="B1359" s="222" t="s">
        <v>2585</v>
      </c>
      <c r="C1359" s="222" t="s">
        <v>108</v>
      </c>
      <c r="D1359" s="222" t="s">
        <v>218</v>
      </c>
      <c r="E1359" s="222" t="s">
        <v>161</v>
      </c>
      <c r="F1359" s="222">
        <v>33979</v>
      </c>
      <c r="G1359" s="222" t="s">
        <v>311</v>
      </c>
      <c r="H1359" s="222" t="s">
        <v>343</v>
      </c>
      <c r="I1359" s="222" t="s">
        <v>470</v>
      </c>
      <c r="M1359" s="222" t="s">
        <v>324</v>
      </c>
    </row>
    <row r="1360" spans="1:13" ht="17.25" customHeight="1">
      <c r="A1360" s="222">
        <v>424309</v>
      </c>
      <c r="B1360" s="222" t="s">
        <v>2048</v>
      </c>
      <c r="C1360" s="222" t="s">
        <v>126</v>
      </c>
      <c r="D1360" s="222" t="s">
        <v>2049</v>
      </c>
      <c r="E1360" s="222" t="s">
        <v>161</v>
      </c>
      <c r="F1360" s="222">
        <v>35400</v>
      </c>
      <c r="G1360" s="222" t="s">
        <v>324</v>
      </c>
      <c r="H1360" s="222" t="s">
        <v>343</v>
      </c>
      <c r="I1360" s="222" t="s">
        <v>470</v>
      </c>
      <c r="M1360" s="222" t="s">
        <v>327</v>
      </c>
    </row>
    <row r="1361" spans="1:13" ht="17.25" customHeight="1">
      <c r="A1361" s="222">
        <v>424311</v>
      </c>
      <c r="B1361" s="222" t="s">
        <v>2444</v>
      </c>
      <c r="C1361" s="222" t="s">
        <v>94</v>
      </c>
      <c r="D1361" s="222" t="s">
        <v>596</v>
      </c>
      <c r="E1361" s="222" t="s">
        <v>160</v>
      </c>
      <c r="F1361" s="222">
        <v>30224</v>
      </c>
      <c r="G1361" s="222" t="s">
        <v>3519</v>
      </c>
      <c r="H1361" s="222" t="s">
        <v>344</v>
      </c>
      <c r="I1361" s="222" t="s">
        <v>470</v>
      </c>
      <c r="M1361" s="222" t="s">
        <v>297</v>
      </c>
    </row>
    <row r="1362" spans="1:13" ht="17.25" customHeight="1">
      <c r="A1362" s="222">
        <v>424332</v>
      </c>
      <c r="B1362" s="222" t="s">
        <v>1556</v>
      </c>
      <c r="C1362" s="222" t="s">
        <v>593</v>
      </c>
      <c r="D1362" s="222" t="s">
        <v>550</v>
      </c>
      <c r="E1362" s="222" t="s">
        <v>160</v>
      </c>
      <c r="F1362" s="222">
        <v>31522</v>
      </c>
      <c r="G1362" s="222" t="s">
        <v>341</v>
      </c>
      <c r="H1362" s="222" t="s">
        <v>343</v>
      </c>
      <c r="I1362" s="222" t="s">
        <v>470</v>
      </c>
      <c r="M1362" s="222" t="s">
        <v>341</v>
      </c>
    </row>
    <row r="1363" spans="1:13" ht="17.25" customHeight="1">
      <c r="A1363" s="222">
        <v>424340</v>
      </c>
      <c r="B1363" s="222" t="s">
        <v>3056</v>
      </c>
      <c r="C1363" s="222" t="s">
        <v>774</v>
      </c>
      <c r="D1363" s="222" t="s">
        <v>701</v>
      </c>
      <c r="E1363" s="222" t="s">
        <v>160</v>
      </c>
      <c r="F1363" s="222">
        <v>34844</v>
      </c>
      <c r="G1363" s="222" t="s">
        <v>3544</v>
      </c>
      <c r="H1363" s="222" t="s">
        <v>343</v>
      </c>
      <c r="I1363" s="222" t="s">
        <v>470</v>
      </c>
      <c r="M1363" s="222" t="s">
        <v>316</v>
      </c>
    </row>
    <row r="1364" spans="1:13" ht="17.25" customHeight="1">
      <c r="A1364" s="222">
        <v>424347</v>
      </c>
      <c r="B1364" s="222" t="s">
        <v>1986</v>
      </c>
      <c r="C1364" s="222" t="s">
        <v>559</v>
      </c>
      <c r="D1364" s="222" t="s">
        <v>226</v>
      </c>
      <c r="E1364" s="222" t="s">
        <v>160</v>
      </c>
      <c r="F1364" s="222">
        <v>35796</v>
      </c>
      <c r="G1364" s="222" t="s">
        <v>3494</v>
      </c>
      <c r="H1364" s="222" t="s">
        <v>343</v>
      </c>
      <c r="I1364" s="222" t="s">
        <v>470</v>
      </c>
      <c r="M1364" s="222" t="s">
        <v>324</v>
      </c>
    </row>
    <row r="1365" spans="1:13" ht="17.25" customHeight="1">
      <c r="A1365" s="222">
        <v>424349</v>
      </c>
      <c r="B1365" s="222" t="s">
        <v>2583</v>
      </c>
      <c r="C1365" s="222" t="s">
        <v>630</v>
      </c>
      <c r="D1365" s="222" t="s">
        <v>2584</v>
      </c>
      <c r="E1365" s="222" t="s">
        <v>160</v>
      </c>
      <c r="F1365" s="222">
        <v>35431</v>
      </c>
      <c r="G1365" s="222" t="s">
        <v>311</v>
      </c>
      <c r="H1365" s="222" t="s">
        <v>343</v>
      </c>
      <c r="I1365" s="222" t="s">
        <v>470</v>
      </c>
      <c r="M1365" s="222" t="s">
        <v>311</v>
      </c>
    </row>
    <row r="1366" spans="1:13" ht="17.25" customHeight="1">
      <c r="A1366" s="222">
        <v>424355</v>
      </c>
      <c r="B1366" s="222" t="s">
        <v>3412</v>
      </c>
      <c r="C1366" s="222" t="s">
        <v>754</v>
      </c>
      <c r="D1366" s="222" t="s">
        <v>1041</v>
      </c>
      <c r="E1366" s="222" t="s">
        <v>160</v>
      </c>
      <c r="F1366" s="222">
        <v>29850</v>
      </c>
      <c r="G1366" s="222" t="s">
        <v>311</v>
      </c>
      <c r="H1366" s="222" t="s">
        <v>343</v>
      </c>
      <c r="I1366" s="222" t="s">
        <v>361</v>
      </c>
      <c r="M1366" s="222" t="s">
        <v>311</v>
      </c>
    </row>
    <row r="1367" spans="1:13" ht="17.25" customHeight="1">
      <c r="A1367" s="222">
        <v>424360</v>
      </c>
      <c r="B1367" s="222" t="s">
        <v>2443</v>
      </c>
      <c r="C1367" s="222" t="s">
        <v>120</v>
      </c>
      <c r="D1367" s="222" t="s">
        <v>933</v>
      </c>
      <c r="E1367" s="222" t="s">
        <v>160</v>
      </c>
      <c r="F1367" s="222" t="s">
        <v>3717</v>
      </c>
      <c r="G1367" s="222" t="s">
        <v>311</v>
      </c>
      <c r="H1367" s="222" t="s">
        <v>343</v>
      </c>
      <c r="I1367" s="222" t="s">
        <v>470</v>
      </c>
      <c r="M1367" s="222" t="s">
        <v>311</v>
      </c>
    </row>
    <row r="1368" spans="1:13" ht="17.25" customHeight="1">
      <c r="A1368" s="222">
        <v>424364</v>
      </c>
      <c r="B1368" s="222" t="s">
        <v>3423</v>
      </c>
      <c r="C1368" s="222" t="s">
        <v>77</v>
      </c>
      <c r="D1368" s="222" t="s">
        <v>248</v>
      </c>
      <c r="E1368" s="222" t="s">
        <v>160</v>
      </c>
      <c r="H1368" s="222" t="s">
        <v>343</v>
      </c>
      <c r="I1368" s="222" t="s">
        <v>361</v>
      </c>
      <c r="M1368" s="222" t="s">
        <v>311</v>
      </c>
    </row>
    <row r="1369" spans="1:13" ht="17.25" customHeight="1">
      <c r="A1369" s="222">
        <v>424366</v>
      </c>
      <c r="B1369" s="222" t="s">
        <v>2022</v>
      </c>
      <c r="C1369" s="222" t="s">
        <v>108</v>
      </c>
      <c r="D1369" s="222" t="s">
        <v>273</v>
      </c>
      <c r="E1369" s="222" t="s">
        <v>161</v>
      </c>
      <c r="F1369" s="222">
        <v>36161</v>
      </c>
      <c r="G1369" s="222" t="s">
        <v>311</v>
      </c>
      <c r="H1369" s="222" t="s">
        <v>343</v>
      </c>
      <c r="I1369" s="222" t="s">
        <v>470</v>
      </c>
      <c r="M1369" s="222" t="s">
        <v>311</v>
      </c>
    </row>
    <row r="1370" spans="1:13" ht="17.25" customHeight="1">
      <c r="A1370" s="222">
        <v>424376</v>
      </c>
      <c r="B1370" s="222" t="s">
        <v>1665</v>
      </c>
      <c r="C1370" s="222" t="s">
        <v>1029</v>
      </c>
      <c r="D1370" s="222" t="s">
        <v>941</v>
      </c>
      <c r="E1370" s="222" t="s">
        <v>161</v>
      </c>
      <c r="F1370" s="222">
        <v>35149</v>
      </c>
      <c r="G1370" s="222" t="s">
        <v>311</v>
      </c>
      <c r="H1370" s="222" t="s">
        <v>343</v>
      </c>
      <c r="I1370" s="222" t="s">
        <v>470</v>
      </c>
      <c r="M1370" s="222" t="s">
        <v>324</v>
      </c>
    </row>
    <row r="1371" spans="1:13" ht="17.25" customHeight="1">
      <c r="A1371" s="222">
        <v>424383</v>
      </c>
      <c r="B1371" s="222" t="s">
        <v>858</v>
      </c>
      <c r="C1371" s="222" t="s">
        <v>636</v>
      </c>
      <c r="D1371" s="222" t="s">
        <v>663</v>
      </c>
      <c r="E1371" s="222" t="s">
        <v>161</v>
      </c>
      <c r="F1371" s="222">
        <v>35724</v>
      </c>
      <c r="G1371" s="222" t="s">
        <v>3752</v>
      </c>
      <c r="H1371" s="222" t="s">
        <v>343</v>
      </c>
      <c r="I1371" s="222" t="s">
        <v>361</v>
      </c>
      <c r="M1371" s="222" t="s">
        <v>337</v>
      </c>
    </row>
    <row r="1372" spans="1:13" ht="17.25" customHeight="1">
      <c r="A1372" s="222">
        <v>424387</v>
      </c>
      <c r="B1372" s="222" t="s">
        <v>1328</v>
      </c>
      <c r="C1372" s="222" t="s">
        <v>127</v>
      </c>
      <c r="D1372" s="222" t="s">
        <v>218</v>
      </c>
      <c r="E1372" s="222" t="s">
        <v>161</v>
      </c>
      <c r="F1372" s="222">
        <v>34700</v>
      </c>
      <c r="G1372" s="222" t="s">
        <v>3507</v>
      </c>
      <c r="H1372" s="222" t="s">
        <v>343</v>
      </c>
      <c r="I1372" s="222" t="s">
        <v>470</v>
      </c>
      <c r="M1372" s="222" t="s">
        <v>320</v>
      </c>
    </row>
    <row r="1373" spans="1:13" ht="17.25" customHeight="1">
      <c r="A1373" s="222">
        <v>424390</v>
      </c>
      <c r="B1373" s="222" t="s">
        <v>2582</v>
      </c>
      <c r="C1373" s="222" t="s">
        <v>139</v>
      </c>
      <c r="D1373" s="222" t="s">
        <v>287</v>
      </c>
      <c r="E1373" s="222" t="s">
        <v>161</v>
      </c>
      <c r="F1373" s="222">
        <v>35438</v>
      </c>
      <c r="G1373" s="222" t="s">
        <v>3731</v>
      </c>
      <c r="H1373" s="222" t="s">
        <v>343</v>
      </c>
      <c r="I1373" s="222" t="s">
        <v>470</v>
      </c>
      <c r="M1373" s="222" t="s">
        <v>314</v>
      </c>
    </row>
    <row r="1374" spans="1:13" ht="17.25" customHeight="1">
      <c r="A1374" s="222">
        <v>424395</v>
      </c>
      <c r="B1374" s="222" t="s">
        <v>3204</v>
      </c>
      <c r="C1374" s="222" t="s">
        <v>3205</v>
      </c>
      <c r="D1374" s="222" t="s">
        <v>546</v>
      </c>
      <c r="E1374" s="222" t="s">
        <v>160</v>
      </c>
      <c r="F1374" s="222">
        <v>35805</v>
      </c>
      <c r="G1374" s="222" t="s">
        <v>311</v>
      </c>
      <c r="H1374" s="222" t="s">
        <v>343</v>
      </c>
      <c r="I1374" s="222" t="s">
        <v>361</v>
      </c>
      <c r="M1374" s="222" t="s">
        <v>311</v>
      </c>
    </row>
    <row r="1375" spans="1:13" ht="17.25" customHeight="1">
      <c r="A1375" s="222">
        <v>424397</v>
      </c>
      <c r="B1375" s="222" t="s">
        <v>1603</v>
      </c>
      <c r="C1375" s="222" t="s">
        <v>78</v>
      </c>
      <c r="D1375" s="222" t="s">
        <v>591</v>
      </c>
      <c r="E1375" s="222" t="s">
        <v>161</v>
      </c>
      <c r="F1375" s="222">
        <v>35585</v>
      </c>
      <c r="G1375" s="222" t="s">
        <v>311</v>
      </c>
      <c r="H1375" s="222" t="s">
        <v>343</v>
      </c>
      <c r="I1375" s="222" t="s">
        <v>470</v>
      </c>
      <c r="M1375" s="222" t="s">
        <v>320</v>
      </c>
    </row>
    <row r="1376" spans="1:13" ht="17.25" customHeight="1">
      <c r="A1376" s="222">
        <v>424399</v>
      </c>
      <c r="B1376" s="222" t="s">
        <v>1442</v>
      </c>
      <c r="C1376" s="222" t="s">
        <v>87</v>
      </c>
      <c r="D1376" s="222" t="s">
        <v>683</v>
      </c>
      <c r="E1376" s="222" t="s">
        <v>161</v>
      </c>
      <c r="F1376" s="222">
        <v>35650</v>
      </c>
      <c r="G1376" s="222" t="s">
        <v>320</v>
      </c>
      <c r="H1376" s="222" t="s">
        <v>343</v>
      </c>
      <c r="I1376" s="222" t="s">
        <v>470</v>
      </c>
      <c r="M1376" s="222" t="s">
        <v>320</v>
      </c>
    </row>
    <row r="1377" spans="1:13" ht="17.25" customHeight="1">
      <c r="A1377" s="222">
        <v>424404</v>
      </c>
      <c r="B1377" s="222" t="s">
        <v>1826</v>
      </c>
      <c r="C1377" s="222" t="s">
        <v>69</v>
      </c>
      <c r="D1377" s="222" t="s">
        <v>248</v>
      </c>
      <c r="E1377" s="222" t="s">
        <v>161</v>
      </c>
      <c r="F1377" s="222">
        <v>35246</v>
      </c>
      <c r="G1377" s="222" t="s">
        <v>327</v>
      </c>
      <c r="H1377" s="222" t="s">
        <v>343</v>
      </c>
      <c r="I1377" s="222" t="s">
        <v>470</v>
      </c>
      <c r="M1377" s="222" t="s">
        <v>330</v>
      </c>
    </row>
    <row r="1378" spans="1:13" ht="17.25" customHeight="1">
      <c r="A1378" s="222">
        <v>424407</v>
      </c>
      <c r="B1378" s="222" t="s">
        <v>3287</v>
      </c>
      <c r="C1378" s="222" t="s">
        <v>73</v>
      </c>
      <c r="D1378" s="222" t="s">
        <v>228</v>
      </c>
      <c r="E1378" s="222" t="s">
        <v>161</v>
      </c>
      <c r="F1378" s="222">
        <v>35431</v>
      </c>
      <c r="G1378" s="222" t="s">
        <v>3486</v>
      </c>
      <c r="H1378" s="222" t="s">
        <v>343</v>
      </c>
      <c r="I1378" s="222" t="s">
        <v>361</v>
      </c>
      <c r="M1378" s="222" t="s">
        <v>337</v>
      </c>
    </row>
    <row r="1379" spans="1:13" ht="17.25" customHeight="1">
      <c r="A1379" s="222">
        <v>424411</v>
      </c>
      <c r="B1379" s="222" t="s">
        <v>3422</v>
      </c>
      <c r="C1379" s="222" t="s">
        <v>725</v>
      </c>
      <c r="D1379" s="222" t="s">
        <v>886</v>
      </c>
      <c r="E1379" s="222" t="s">
        <v>161</v>
      </c>
      <c r="F1379" s="222">
        <v>35803</v>
      </c>
      <c r="G1379" s="222" t="s">
        <v>3760</v>
      </c>
      <c r="H1379" s="222" t="s">
        <v>343</v>
      </c>
      <c r="I1379" s="222" t="s">
        <v>361</v>
      </c>
      <c r="M1379" s="222" t="s">
        <v>320</v>
      </c>
    </row>
    <row r="1380" spans="1:13" ht="17.25" customHeight="1">
      <c r="A1380" s="222">
        <v>424412</v>
      </c>
      <c r="B1380" s="222" t="s">
        <v>3203</v>
      </c>
      <c r="C1380" s="222" t="s">
        <v>103</v>
      </c>
      <c r="D1380" s="222" t="s">
        <v>591</v>
      </c>
      <c r="E1380" s="222" t="s">
        <v>161</v>
      </c>
      <c r="F1380" s="222">
        <v>35796</v>
      </c>
      <c r="G1380" s="222" t="s">
        <v>3478</v>
      </c>
      <c r="H1380" s="222" t="s">
        <v>343</v>
      </c>
      <c r="I1380" s="222" t="s">
        <v>361</v>
      </c>
      <c r="M1380" s="222" t="s">
        <v>320</v>
      </c>
    </row>
    <row r="1381" spans="1:13" ht="17.25" customHeight="1">
      <c r="A1381" s="222">
        <v>424423</v>
      </c>
      <c r="B1381" s="222" t="s">
        <v>1889</v>
      </c>
      <c r="C1381" s="222" t="s">
        <v>82</v>
      </c>
      <c r="D1381" s="222" t="s">
        <v>256</v>
      </c>
      <c r="E1381" s="222" t="s">
        <v>160</v>
      </c>
      <c r="F1381" s="222">
        <v>35433</v>
      </c>
      <c r="G1381" s="222" t="s">
        <v>311</v>
      </c>
      <c r="H1381" s="222" t="s">
        <v>343</v>
      </c>
      <c r="I1381" s="222" t="s">
        <v>470</v>
      </c>
      <c r="M1381" s="222" t="s">
        <v>311</v>
      </c>
    </row>
    <row r="1382" spans="1:13" ht="17.25" customHeight="1">
      <c r="A1382" s="222">
        <v>424429</v>
      </c>
      <c r="B1382" s="222" t="s">
        <v>3315</v>
      </c>
      <c r="C1382" s="222" t="s">
        <v>593</v>
      </c>
      <c r="D1382" s="222" t="s">
        <v>1030</v>
      </c>
      <c r="E1382" s="222" t="s">
        <v>161</v>
      </c>
      <c r="F1382" s="222">
        <v>34011</v>
      </c>
      <c r="G1382" s="222" t="s">
        <v>3755</v>
      </c>
      <c r="H1382" s="222" t="s">
        <v>343</v>
      </c>
      <c r="I1382" s="222" t="s">
        <v>361</v>
      </c>
      <c r="M1382" s="222" t="s">
        <v>320</v>
      </c>
    </row>
    <row r="1383" spans="1:13" ht="17.25" customHeight="1">
      <c r="A1383" s="222">
        <v>424437</v>
      </c>
      <c r="B1383" s="222" t="s">
        <v>2393</v>
      </c>
      <c r="C1383" s="222" t="s">
        <v>2394</v>
      </c>
      <c r="D1383" s="222" t="s">
        <v>1075</v>
      </c>
      <c r="E1383" s="222" t="s">
        <v>161</v>
      </c>
      <c r="F1383" s="222">
        <v>32752</v>
      </c>
      <c r="G1383" s="222" t="s">
        <v>3522</v>
      </c>
      <c r="H1383" s="222" t="s">
        <v>343</v>
      </c>
      <c r="I1383" s="222" t="s">
        <v>470</v>
      </c>
      <c r="M1383" s="222" t="s">
        <v>320</v>
      </c>
    </row>
    <row r="1384" spans="1:13" ht="17.25" customHeight="1">
      <c r="A1384" s="222">
        <v>424438</v>
      </c>
      <c r="B1384" s="222" t="s">
        <v>3109</v>
      </c>
      <c r="C1384" s="222" t="s">
        <v>675</v>
      </c>
      <c r="D1384" s="222" t="s">
        <v>674</v>
      </c>
      <c r="E1384" s="222" t="s">
        <v>161</v>
      </c>
      <c r="F1384" s="222">
        <v>34754</v>
      </c>
      <c r="G1384" s="222" t="s">
        <v>311</v>
      </c>
      <c r="H1384" s="222" t="s">
        <v>343</v>
      </c>
      <c r="I1384" s="222" t="s">
        <v>361</v>
      </c>
      <c r="M1384" s="222" t="s">
        <v>311</v>
      </c>
    </row>
    <row r="1385" spans="1:13" ht="17.25" customHeight="1">
      <c r="A1385" s="222">
        <v>424439</v>
      </c>
      <c r="B1385" s="222" t="s">
        <v>2105</v>
      </c>
      <c r="C1385" s="222" t="s">
        <v>559</v>
      </c>
      <c r="D1385" s="222" t="s">
        <v>218</v>
      </c>
      <c r="E1385" s="222" t="s">
        <v>161</v>
      </c>
      <c r="F1385" s="222">
        <v>36182</v>
      </c>
      <c r="G1385" s="222" t="s">
        <v>311</v>
      </c>
      <c r="H1385" s="222" t="s">
        <v>343</v>
      </c>
      <c r="I1385" s="222" t="s">
        <v>470</v>
      </c>
      <c r="M1385" s="222" t="s">
        <v>311</v>
      </c>
    </row>
    <row r="1386" spans="1:13" ht="17.25" customHeight="1">
      <c r="A1386" s="222">
        <v>424442</v>
      </c>
      <c r="B1386" s="222" t="s">
        <v>3183</v>
      </c>
      <c r="C1386" s="222" t="s">
        <v>807</v>
      </c>
      <c r="D1386" s="222" t="s">
        <v>282</v>
      </c>
      <c r="E1386" s="222" t="s">
        <v>161</v>
      </c>
      <c r="F1386" s="222">
        <v>33970</v>
      </c>
      <c r="H1386" s="222" t="s">
        <v>343</v>
      </c>
      <c r="I1386" s="222" t="s">
        <v>361</v>
      </c>
      <c r="M1386" s="222" t="s">
        <v>320</v>
      </c>
    </row>
    <row r="1387" spans="1:13" ht="17.25" customHeight="1">
      <c r="A1387" s="222">
        <v>424445</v>
      </c>
      <c r="B1387" s="222" t="s">
        <v>3386</v>
      </c>
      <c r="C1387" s="222" t="s">
        <v>559</v>
      </c>
      <c r="D1387" s="222" t="s">
        <v>855</v>
      </c>
      <c r="E1387" s="222" t="s">
        <v>161</v>
      </c>
      <c r="F1387" s="222">
        <v>35796</v>
      </c>
      <c r="H1387" s="222" t="s">
        <v>343</v>
      </c>
      <c r="I1387" s="222" t="s">
        <v>361</v>
      </c>
      <c r="M1387" s="222" t="s">
        <v>311</v>
      </c>
    </row>
    <row r="1388" spans="1:13" ht="17.25" customHeight="1">
      <c r="A1388" s="222">
        <v>424447</v>
      </c>
      <c r="B1388" s="222" t="s">
        <v>1395</v>
      </c>
      <c r="C1388" s="222" t="s">
        <v>71</v>
      </c>
      <c r="D1388" s="222" t="s">
        <v>928</v>
      </c>
      <c r="E1388" s="222" t="s">
        <v>161</v>
      </c>
      <c r="F1388" s="222">
        <v>35796</v>
      </c>
      <c r="G1388" s="222" t="s">
        <v>311</v>
      </c>
      <c r="H1388" s="222" t="s">
        <v>343</v>
      </c>
      <c r="I1388" s="222" t="s">
        <v>470</v>
      </c>
      <c r="M1388" s="222" t="s">
        <v>311</v>
      </c>
    </row>
    <row r="1389" spans="1:13" ht="17.25" customHeight="1">
      <c r="A1389" s="222">
        <v>424448</v>
      </c>
      <c r="B1389" s="222" t="s">
        <v>3396</v>
      </c>
      <c r="C1389" s="222" t="s">
        <v>1169</v>
      </c>
      <c r="D1389" s="222" t="s">
        <v>838</v>
      </c>
      <c r="E1389" s="222" t="s">
        <v>161</v>
      </c>
      <c r="F1389" s="222">
        <v>31727</v>
      </c>
      <c r="G1389" s="222" t="s">
        <v>311</v>
      </c>
      <c r="H1389" s="222" t="s">
        <v>344</v>
      </c>
      <c r="I1389" s="222" t="s">
        <v>361</v>
      </c>
      <c r="M1389" s="222" t="s">
        <v>297</v>
      </c>
    </row>
    <row r="1390" spans="1:13" ht="17.25" customHeight="1">
      <c r="A1390" s="222">
        <v>424450</v>
      </c>
      <c r="B1390" s="222" t="s">
        <v>2104</v>
      </c>
      <c r="C1390" s="222" t="s">
        <v>754</v>
      </c>
      <c r="D1390" s="222" t="s">
        <v>248</v>
      </c>
      <c r="E1390" s="222" t="s">
        <v>161</v>
      </c>
      <c r="F1390" s="222">
        <v>33414</v>
      </c>
      <c r="G1390" s="222" t="s">
        <v>311</v>
      </c>
      <c r="H1390" s="222" t="s">
        <v>343</v>
      </c>
      <c r="I1390" s="222" t="s">
        <v>470</v>
      </c>
      <c r="M1390" s="222" t="s">
        <v>316</v>
      </c>
    </row>
    <row r="1391" spans="1:13" ht="17.25" customHeight="1">
      <c r="A1391" s="222">
        <v>424451</v>
      </c>
      <c r="B1391" s="222" t="s">
        <v>2139</v>
      </c>
      <c r="C1391" s="222" t="s">
        <v>641</v>
      </c>
      <c r="D1391" s="222" t="s">
        <v>656</v>
      </c>
      <c r="E1391" s="222" t="s">
        <v>160</v>
      </c>
      <c r="F1391" s="222">
        <v>33608</v>
      </c>
      <c r="G1391" s="222" t="s">
        <v>314</v>
      </c>
      <c r="H1391" s="222" t="s">
        <v>343</v>
      </c>
      <c r="I1391" s="222" t="s">
        <v>470</v>
      </c>
      <c r="M1391" s="222" t="s">
        <v>314</v>
      </c>
    </row>
    <row r="1392" spans="1:13" ht="17.25" customHeight="1">
      <c r="A1392" s="222">
        <v>424454</v>
      </c>
      <c r="B1392" s="222" t="s">
        <v>3286</v>
      </c>
      <c r="C1392" s="222" t="s">
        <v>742</v>
      </c>
      <c r="D1392" s="222" t="s">
        <v>915</v>
      </c>
      <c r="E1392" s="222" t="s">
        <v>161</v>
      </c>
      <c r="G1392" s="222" t="s">
        <v>311</v>
      </c>
      <c r="H1392" s="222" t="s">
        <v>343</v>
      </c>
      <c r="I1392" s="222" t="s">
        <v>361</v>
      </c>
      <c r="M1392" s="222" t="s">
        <v>311</v>
      </c>
    </row>
    <row r="1393" spans="1:16" ht="17.25" customHeight="1">
      <c r="A1393" s="222">
        <v>424455</v>
      </c>
      <c r="B1393" s="222" t="s">
        <v>3092</v>
      </c>
      <c r="C1393" s="222" t="s">
        <v>704</v>
      </c>
      <c r="D1393" s="222" t="s">
        <v>932</v>
      </c>
      <c r="E1393" s="222" t="s">
        <v>161</v>
      </c>
      <c r="F1393" s="222">
        <v>35431</v>
      </c>
      <c r="G1393" s="222" t="s">
        <v>319</v>
      </c>
      <c r="H1393" s="222" t="s">
        <v>343</v>
      </c>
      <c r="I1393" s="222" t="s">
        <v>470</v>
      </c>
      <c r="M1393" s="222" t="s">
        <v>319</v>
      </c>
      <c r="N1393" s="222">
        <v>1471</v>
      </c>
      <c r="O1393" s="222">
        <v>43878.530509259261</v>
      </c>
      <c r="P1393" s="222">
        <v>26500</v>
      </c>
    </row>
    <row r="1394" spans="1:16" ht="17.25" customHeight="1">
      <c r="A1394" s="222">
        <v>424457</v>
      </c>
      <c r="B1394" s="222" t="s">
        <v>3276</v>
      </c>
      <c r="C1394" s="222" t="s">
        <v>794</v>
      </c>
      <c r="D1394" s="222" t="s">
        <v>3277</v>
      </c>
      <c r="E1394" s="222" t="s">
        <v>161</v>
      </c>
      <c r="F1394" s="222">
        <v>34420</v>
      </c>
      <c r="G1394" s="222" t="s">
        <v>311</v>
      </c>
      <c r="H1394" s="222" t="s">
        <v>344</v>
      </c>
      <c r="I1394" s="222" t="s">
        <v>361</v>
      </c>
      <c r="M1394" s="222" t="s">
        <v>297</v>
      </c>
    </row>
    <row r="1395" spans="1:16" ht="17.25" customHeight="1">
      <c r="A1395" s="222">
        <v>424458</v>
      </c>
      <c r="B1395" s="222" t="s">
        <v>2580</v>
      </c>
      <c r="C1395" s="222" t="s">
        <v>2581</v>
      </c>
      <c r="D1395" s="222" t="s">
        <v>809</v>
      </c>
      <c r="E1395" s="222" t="s">
        <v>161</v>
      </c>
      <c r="F1395" s="222">
        <v>34700</v>
      </c>
      <c r="G1395" s="222" t="s">
        <v>311</v>
      </c>
      <c r="H1395" s="222" t="s">
        <v>343</v>
      </c>
      <c r="I1395" s="222" t="s">
        <v>470</v>
      </c>
      <c r="M1395" s="222" t="s">
        <v>311</v>
      </c>
    </row>
    <row r="1396" spans="1:16" ht="17.25" customHeight="1">
      <c r="A1396" s="222">
        <v>424459</v>
      </c>
      <c r="B1396" s="222" t="s">
        <v>1984</v>
      </c>
      <c r="C1396" s="222" t="s">
        <v>1985</v>
      </c>
      <c r="D1396" s="222" t="s">
        <v>251</v>
      </c>
      <c r="E1396" s="222" t="s">
        <v>161</v>
      </c>
      <c r="F1396" s="222">
        <v>34424</v>
      </c>
      <c r="G1396" s="222" t="s">
        <v>321</v>
      </c>
      <c r="H1396" s="222" t="s">
        <v>343</v>
      </c>
      <c r="I1396" s="222" t="s">
        <v>470</v>
      </c>
      <c r="M1396" s="222" t="s">
        <v>320</v>
      </c>
    </row>
    <row r="1397" spans="1:16" ht="17.25" customHeight="1">
      <c r="A1397" s="222">
        <v>424460</v>
      </c>
      <c r="B1397" s="222" t="s">
        <v>1801</v>
      </c>
      <c r="C1397" s="222" t="s">
        <v>846</v>
      </c>
      <c r="D1397" s="222" t="s">
        <v>260</v>
      </c>
      <c r="E1397" s="222" t="s">
        <v>161</v>
      </c>
      <c r="F1397" s="222">
        <v>33332</v>
      </c>
      <c r="G1397" s="222" t="s">
        <v>311</v>
      </c>
      <c r="H1397" s="222" t="s">
        <v>343</v>
      </c>
      <c r="I1397" s="222" t="s">
        <v>470</v>
      </c>
      <c r="M1397" s="222" t="s">
        <v>311</v>
      </c>
    </row>
    <row r="1398" spans="1:16" ht="17.25" customHeight="1">
      <c r="A1398" s="222">
        <v>424465</v>
      </c>
      <c r="B1398" s="222" t="s">
        <v>3402</v>
      </c>
      <c r="C1398" s="222" t="s">
        <v>105</v>
      </c>
      <c r="D1398" s="222" t="s">
        <v>3403</v>
      </c>
      <c r="E1398" s="222" t="s">
        <v>161</v>
      </c>
      <c r="F1398" s="222">
        <v>35879</v>
      </c>
      <c r="G1398" s="222" t="s">
        <v>311</v>
      </c>
      <c r="H1398" s="222" t="s">
        <v>343</v>
      </c>
      <c r="I1398" s="222" t="s">
        <v>361</v>
      </c>
      <c r="M1398" s="222" t="s">
        <v>311</v>
      </c>
    </row>
    <row r="1399" spans="1:16" ht="17.25" customHeight="1">
      <c r="A1399" s="222">
        <v>424467</v>
      </c>
      <c r="B1399" s="222" t="s">
        <v>3274</v>
      </c>
      <c r="C1399" s="222" t="s">
        <v>753</v>
      </c>
      <c r="D1399" s="222" t="s">
        <v>3275</v>
      </c>
      <c r="E1399" s="222" t="s">
        <v>161</v>
      </c>
      <c r="F1399" s="222">
        <v>34519</v>
      </c>
      <c r="G1399" s="222" t="s">
        <v>311</v>
      </c>
      <c r="H1399" s="222" t="s">
        <v>343</v>
      </c>
      <c r="I1399" s="222" t="s">
        <v>361</v>
      </c>
      <c r="M1399" s="222" t="s">
        <v>311</v>
      </c>
    </row>
    <row r="1400" spans="1:16" ht="17.25" customHeight="1">
      <c r="A1400" s="222">
        <v>424472</v>
      </c>
      <c r="B1400" s="222" t="s">
        <v>2138</v>
      </c>
      <c r="C1400" s="222" t="s">
        <v>101</v>
      </c>
      <c r="D1400" s="222" t="s">
        <v>149</v>
      </c>
      <c r="E1400" s="222" t="s">
        <v>160</v>
      </c>
      <c r="F1400" s="222">
        <v>35502</v>
      </c>
      <c r="G1400" s="222" t="s">
        <v>331</v>
      </c>
      <c r="H1400" s="222" t="s">
        <v>343</v>
      </c>
      <c r="I1400" s="222" t="s">
        <v>470</v>
      </c>
      <c r="M1400" s="222" t="s">
        <v>331</v>
      </c>
    </row>
    <row r="1401" spans="1:16" ht="17.25" customHeight="1">
      <c r="A1401" s="222">
        <v>424474</v>
      </c>
      <c r="B1401" s="222" t="s">
        <v>2404</v>
      </c>
      <c r="C1401" s="222" t="s">
        <v>713</v>
      </c>
      <c r="D1401" s="222" t="s">
        <v>627</v>
      </c>
      <c r="E1401" s="222" t="s">
        <v>160</v>
      </c>
      <c r="F1401" s="222">
        <v>31795</v>
      </c>
      <c r="G1401" s="222" t="s">
        <v>3502</v>
      </c>
      <c r="H1401" s="222" t="s">
        <v>343</v>
      </c>
      <c r="I1401" s="222" t="s">
        <v>470</v>
      </c>
      <c r="M1401" s="222" t="s">
        <v>316</v>
      </c>
    </row>
    <row r="1402" spans="1:16" ht="17.25" customHeight="1">
      <c r="A1402" s="222">
        <v>424477</v>
      </c>
      <c r="B1402" s="222" t="s">
        <v>618</v>
      </c>
      <c r="C1402" s="222" t="s">
        <v>619</v>
      </c>
      <c r="D1402" s="222" t="s">
        <v>215</v>
      </c>
      <c r="E1402" s="222" t="s">
        <v>160</v>
      </c>
      <c r="F1402" s="222">
        <v>35490</v>
      </c>
      <c r="G1402" s="222" t="s">
        <v>311</v>
      </c>
      <c r="H1402" s="222" t="s">
        <v>343</v>
      </c>
      <c r="I1402" s="222" t="s">
        <v>470</v>
      </c>
      <c r="M1402" s="222" t="s">
        <v>311</v>
      </c>
    </row>
    <row r="1403" spans="1:16" ht="17.25" customHeight="1">
      <c r="A1403" s="222">
        <v>424485</v>
      </c>
      <c r="B1403" s="222" t="s">
        <v>2171</v>
      </c>
      <c r="C1403" s="222" t="s">
        <v>824</v>
      </c>
      <c r="D1403" s="222" t="s">
        <v>252</v>
      </c>
      <c r="E1403" s="222" t="s">
        <v>161</v>
      </c>
      <c r="F1403" s="222">
        <v>33983</v>
      </c>
      <c r="H1403" s="222" t="s">
        <v>343</v>
      </c>
      <c r="I1403" s="222" t="s">
        <v>470</v>
      </c>
      <c r="M1403" s="222" t="s">
        <v>320</v>
      </c>
    </row>
    <row r="1404" spans="1:16" ht="17.25" customHeight="1">
      <c r="A1404" s="222">
        <v>424487</v>
      </c>
      <c r="B1404" s="222" t="s">
        <v>2170</v>
      </c>
      <c r="C1404" s="222" t="s">
        <v>84</v>
      </c>
      <c r="D1404" s="222" t="s">
        <v>257</v>
      </c>
      <c r="E1404" s="222" t="s">
        <v>161</v>
      </c>
      <c r="F1404" s="222">
        <v>31522</v>
      </c>
      <c r="G1404" s="222" t="s">
        <v>3697</v>
      </c>
      <c r="H1404" s="222" t="s">
        <v>343</v>
      </c>
      <c r="I1404" s="222" t="s">
        <v>470</v>
      </c>
      <c r="M1404" s="222" t="s">
        <v>320</v>
      </c>
    </row>
    <row r="1405" spans="1:16" ht="17.25" customHeight="1">
      <c r="A1405" s="222">
        <v>424490</v>
      </c>
      <c r="B1405" s="222" t="s">
        <v>2137</v>
      </c>
      <c r="C1405" s="222" t="s">
        <v>109</v>
      </c>
      <c r="D1405" s="222" t="s">
        <v>729</v>
      </c>
      <c r="E1405" s="222" t="s">
        <v>161</v>
      </c>
      <c r="F1405" s="222">
        <v>35431</v>
      </c>
      <c r="G1405" s="222" t="s">
        <v>311</v>
      </c>
      <c r="H1405" s="222" t="s">
        <v>343</v>
      </c>
      <c r="I1405" s="222" t="s">
        <v>470</v>
      </c>
      <c r="M1405" s="222" t="s">
        <v>311</v>
      </c>
    </row>
    <row r="1406" spans="1:16" ht="17.25" customHeight="1">
      <c r="A1406" s="222">
        <v>424492</v>
      </c>
      <c r="B1406" s="222" t="s">
        <v>2579</v>
      </c>
      <c r="C1406" s="222" t="s">
        <v>92</v>
      </c>
      <c r="D1406" s="222" t="s">
        <v>219</v>
      </c>
      <c r="E1406" s="222" t="s">
        <v>161</v>
      </c>
      <c r="F1406" s="222">
        <v>34572</v>
      </c>
      <c r="G1406" s="222" t="s">
        <v>311</v>
      </c>
      <c r="H1406" s="222" t="s">
        <v>343</v>
      </c>
      <c r="I1406" s="222" t="s">
        <v>470</v>
      </c>
      <c r="M1406" s="222" t="s">
        <v>311</v>
      </c>
    </row>
    <row r="1407" spans="1:16" ht="17.25" customHeight="1">
      <c r="A1407" s="222">
        <v>424493</v>
      </c>
      <c r="B1407" s="222" t="s">
        <v>1800</v>
      </c>
      <c r="C1407" s="222" t="s">
        <v>905</v>
      </c>
      <c r="D1407" s="222" t="s">
        <v>218</v>
      </c>
      <c r="E1407" s="222" t="s">
        <v>161</v>
      </c>
      <c r="F1407" s="222">
        <v>34107</v>
      </c>
      <c r="G1407" s="222" t="s">
        <v>338</v>
      </c>
      <c r="H1407" s="222" t="s">
        <v>343</v>
      </c>
      <c r="I1407" s="222" t="s">
        <v>470</v>
      </c>
      <c r="M1407" s="222" t="s">
        <v>320</v>
      </c>
    </row>
    <row r="1408" spans="1:16" ht="17.25" customHeight="1">
      <c r="A1408" s="222">
        <v>424495</v>
      </c>
      <c r="B1408" s="222" t="s">
        <v>2361</v>
      </c>
      <c r="C1408" s="222" t="s">
        <v>67</v>
      </c>
      <c r="D1408" s="222" t="s">
        <v>650</v>
      </c>
      <c r="E1408" s="222" t="s">
        <v>161</v>
      </c>
      <c r="F1408" s="222">
        <v>29500</v>
      </c>
      <c r="G1408" s="222" t="s">
        <v>311</v>
      </c>
      <c r="H1408" s="222" t="s">
        <v>343</v>
      </c>
      <c r="I1408" s="222" t="s">
        <v>470</v>
      </c>
      <c r="M1408" s="222" t="s">
        <v>320</v>
      </c>
    </row>
    <row r="1409" spans="1:13" ht="17.25" customHeight="1">
      <c r="A1409" s="222">
        <v>424496</v>
      </c>
      <c r="B1409" s="222" t="s">
        <v>1798</v>
      </c>
      <c r="C1409" s="222" t="s">
        <v>824</v>
      </c>
      <c r="D1409" s="222" t="s">
        <v>1799</v>
      </c>
      <c r="E1409" s="222" t="s">
        <v>161</v>
      </c>
      <c r="F1409" s="222">
        <v>29844</v>
      </c>
      <c r="G1409" s="222" t="s">
        <v>311</v>
      </c>
      <c r="H1409" s="222" t="s">
        <v>343</v>
      </c>
      <c r="I1409" s="222" t="s">
        <v>470</v>
      </c>
      <c r="M1409" s="222" t="s">
        <v>337</v>
      </c>
    </row>
    <row r="1410" spans="1:13" ht="17.25" customHeight="1">
      <c r="A1410" s="222">
        <v>424502</v>
      </c>
      <c r="B1410" s="222" t="s">
        <v>2578</v>
      </c>
      <c r="C1410" s="222" t="s">
        <v>95</v>
      </c>
      <c r="D1410" s="222" t="s">
        <v>263</v>
      </c>
      <c r="E1410" s="222" t="s">
        <v>160</v>
      </c>
      <c r="F1410" s="222">
        <v>33940</v>
      </c>
      <c r="G1410" s="222" t="s">
        <v>3523</v>
      </c>
      <c r="H1410" s="222" t="s">
        <v>343</v>
      </c>
      <c r="I1410" s="222" t="s">
        <v>470</v>
      </c>
      <c r="M1410" s="222" t="s">
        <v>314</v>
      </c>
    </row>
    <row r="1411" spans="1:13" ht="17.25" customHeight="1">
      <c r="A1411" s="222">
        <v>424505</v>
      </c>
      <c r="B1411" s="222" t="s">
        <v>3166</v>
      </c>
      <c r="C1411" s="222" t="s">
        <v>81</v>
      </c>
      <c r="D1411" s="222" t="s">
        <v>811</v>
      </c>
      <c r="E1411" s="222" t="s">
        <v>161</v>
      </c>
      <c r="F1411" s="222">
        <v>34960</v>
      </c>
      <c r="G1411" s="222" t="s">
        <v>3744</v>
      </c>
      <c r="H1411" s="222" t="s">
        <v>343</v>
      </c>
      <c r="I1411" s="222" t="s">
        <v>361</v>
      </c>
      <c r="M1411" s="222" t="s">
        <v>330</v>
      </c>
    </row>
    <row r="1412" spans="1:13" ht="17.25" customHeight="1">
      <c r="A1412" s="222">
        <v>424510</v>
      </c>
      <c r="B1412" s="222" t="s">
        <v>2103</v>
      </c>
      <c r="C1412" s="222" t="s">
        <v>597</v>
      </c>
      <c r="D1412" s="222" t="s">
        <v>241</v>
      </c>
      <c r="E1412" s="222" t="s">
        <v>161</v>
      </c>
      <c r="F1412" s="222">
        <v>33242</v>
      </c>
      <c r="G1412" s="222" t="s">
        <v>311</v>
      </c>
      <c r="H1412" s="222" t="s">
        <v>343</v>
      </c>
      <c r="I1412" s="222" t="s">
        <v>470</v>
      </c>
      <c r="M1412" s="222" t="s">
        <v>311</v>
      </c>
    </row>
    <row r="1413" spans="1:13" ht="17.25" customHeight="1">
      <c r="A1413" s="222">
        <v>424511</v>
      </c>
      <c r="B1413" s="222" t="s">
        <v>1441</v>
      </c>
      <c r="C1413" s="222" t="s">
        <v>94</v>
      </c>
      <c r="D1413" s="222" t="s">
        <v>269</v>
      </c>
      <c r="E1413" s="222" t="s">
        <v>160</v>
      </c>
      <c r="F1413" s="222">
        <v>35984</v>
      </c>
      <c r="G1413" s="222" t="s">
        <v>3516</v>
      </c>
      <c r="H1413" s="222" t="s">
        <v>343</v>
      </c>
      <c r="I1413" s="222" t="s">
        <v>470</v>
      </c>
      <c r="M1413" s="222" t="s">
        <v>320</v>
      </c>
    </row>
    <row r="1414" spans="1:13" ht="17.25" customHeight="1">
      <c r="A1414" s="222">
        <v>424512</v>
      </c>
      <c r="B1414" s="222" t="s">
        <v>2351</v>
      </c>
      <c r="C1414" s="222" t="s">
        <v>1144</v>
      </c>
      <c r="D1414" s="222" t="s">
        <v>223</v>
      </c>
      <c r="E1414" s="222" t="s">
        <v>161</v>
      </c>
      <c r="F1414" s="222">
        <v>35588</v>
      </c>
      <c r="G1414" s="222" t="s">
        <v>311</v>
      </c>
      <c r="H1414" s="222" t="s">
        <v>343</v>
      </c>
      <c r="I1414" s="222" t="s">
        <v>470</v>
      </c>
      <c r="M1414" s="222" t="s">
        <v>311</v>
      </c>
    </row>
    <row r="1415" spans="1:13" ht="17.25" customHeight="1">
      <c r="A1415" s="222">
        <v>424515</v>
      </c>
      <c r="B1415" s="222" t="s">
        <v>3108</v>
      </c>
      <c r="C1415" s="222" t="s">
        <v>85</v>
      </c>
      <c r="D1415" s="222" t="s">
        <v>265</v>
      </c>
      <c r="E1415" s="222" t="s">
        <v>161</v>
      </c>
      <c r="F1415" s="222">
        <v>35989</v>
      </c>
      <c r="G1415" s="222" t="s">
        <v>331</v>
      </c>
      <c r="H1415" s="222" t="s">
        <v>343</v>
      </c>
      <c r="I1415" s="222" t="s">
        <v>361</v>
      </c>
      <c r="M1415" s="222" t="s">
        <v>331</v>
      </c>
    </row>
    <row r="1416" spans="1:13" ht="17.25" customHeight="1">
      <c r="A1416" s="222">
        <v>424516</v>
      </c>
      <c r="B1416" s="222" t="s">
        <v>3102</v>
      </c>
      <c r="C1416" s="222" t="s">
        <v>969</v>
      </c>
      <c r="D1416" s="222" t="s">
        <v>264</v>
      </c>
      <c r="E1416" s="222" t="s">
        <v>161</v>
      </c>
      <c r="F1416" s="222">
        <v>31376</v>
      </c>
      <c r="G1416" s="222" t="s">
        <v>311</v>
      </c>
      <c r="H1416" s="222" t="s">
        <v>343</v>
      </c>
      <c r="I1416" s="222" t="s">
        <v>470</v>
      </c>
      <c r="M1416" s="222" t="s">
        <v>311</v>
      </c>
    </row>
    <row r="1417" spans="1:13" ht="17.25" customHeight="1">
      <c r="A1417" s="222">
        <v>424520</v>
      </c>
      <c r="B1417" s="222" t="s">
        <v>3304</v>
      </c>
      <c r="C1417" s="222" t="s">
        <v>731</v>
      </c>
      <c r="D1417" s="222" t="s">
        <v>706</v>
      </c>
      <c r="E1417" s="222" t="s">
        <v>161</v>
      </c>
      <c r="F1417" s="222">
        <v>34335</v>
      </c>
      <c r="G1417" s="222" t="s">
        <v>311</v>
      </c>
      <c r="H1417" s="222" t="s">
        <v>343</v>
      </c>
      <c r="I1417" s="222" t="s">
        <v>361</v>
      </c>
      <c r="M1417" s="222" t="s">
        <v>316</v>
      </c>
    </row>
    <row r="1418" spans="1:13" ht="17.25" customHeight="1">
      <c r="A1418" s="222">
        <v>424524</v>
      </c>
      <c r="B1418" s="222" t="s">
        <v>2577</v>
      </c>
      <c r="C1418" s="222" t="s">
        <v>73</v>
      </c>
      <c r="D1418" s="222" t="s">
        <v>252</v>
      </c>
      <c r="E1418" s="222" t="s">
        <v>161</v>
      </c>
      <c r="F1418" s="222">
        <v>35110</v>
      </c>
      <c r="G1418" s="222" t="s">
        <v>3477</v>
      </c>
      <c r="H1418" s="222" t="s">
        <v>343</v>
      </c>
      <c r="I1418" s="222" t="s">
        <v>470</v>
      </c>
      <c r="M1418" s="222" t="s">
        <v>320</v>
      </c>
    </row>
    <row r="1419" spans="1:13" ht="17.25" customHeight="1">
      <c r="A1419" s="222">
        <v>424525</v>
      </c>
      <c r="B1419" s="222" t="s">
        <v>1741</v>
      </c>
      <c r="C1419" s="222" t="s">
        <v>837</v>
      </c>
      <c r="D1419" s="222" t="s">
        <v>254</v>
      </c>
      <c r="E1419" s="222" t="s">
        <v>161</v>
      </c>
      <c r="F1419" s="222">
        <v>35987</v>
      </c>
      <c r="G1419" s="222" t="s">
        <v>3673</v>
      </c>
      <c r="H1419" s="222" t="s">
        <v>343</v>
      </c>
      <c r="I1419" s="222" t="s">
        <v>470</v>
      </c>
      <c r="M1419" s="222" t="s">
        <v>337</v>
      </c>
    </row>
    <row r="1420" spans="1:13" ht="17.25" customHeight="1">
      <c r="A1420" s="222">
        <v>424526</v>
      </c>
      <c r="B1420" s="222" t="s">
        <v>2102</v>
      </c>
      <c r="C1420" s="222" t="s">
        <v>89</v>
      </c>
      <c r="D1420" s="222" t="s">
        <v>240</v>
      </c>
      <c r="E1420" s="222" t="s">
        <v>161</v>
      </c>
      <c r="F1420" s="222">
        <v>36161</v>
      </c>
      <c r="H1420" s="222" t="s">
        <v>343</v>
      </c>
      <c r="I1420" s="222" t="s">
        <v>470</v>
      </c>
      <c r="M1420" s="222" t="s">
        <v>311</v>
      </c>
    </row>
    <row r="1421" spans="1:13" ht="17.25" customHeight="1">
      <c r="A1421" s="222">
        <v>424527</v>
      </c>
      <c r="B1421" s="222" t="s">
        <v>3237</v>
      </c>
      <c r="C1421" s="222" t="s">
        <v>1033</v>
      </c>
      <c r="D1421" s="222" t="s">
        <v>246</v>
      </c>
      <c r="E1421" s="222" t="s">
        <v>161</v>
      </c>
      <c r="F1421" s="222">
        <v>32308</v>
      </c>
      <c r="G1421" s="222" t="s">
        <v>311</v>
      </c>
      <c r="H1421" s="222" t="s">
        <v>343</v>
      </c>
      <c r="I1421" s="222" t="s">
        <v>361</v>
      </c>
      <c r="M1421" s="222" t="s">
        <v>311</v>
      </c>
    </row>
    <row r="1422" spans="1:13" ht="17.25" customHeight="1">
      <c r="A1422" s="222">
        <v>424530</v>
      </c>
      <c r="B1422" s="222" t="s">
        <v>3202</v>
      </c>
      <c r="C1422" s="222" t="s">
        <v>94</v>
      </c>
      <c r="D1422" s="222" t="s">
        <v>273</v>
      </c>
      <c r="E1422" s="222" t="s">
        <v>160</v>
      </c>
      <c r="F1422" s="222">
        <v>34566</v>
      </c>
      <c r="G1422" s="222" t="s">
        <v>311</v>
      </c>
      <c r="H1422" s="222" t="s">
        <v>343</v>
      </c>
      <c r="I1422" s="222" t="s">
        <v>361</v>
      </c>
      <c r="M1422" s="222" t="s">
        <v>311</v>
      </c>
    </row>
    <row r="1423" spans="1:13" ht="17.25" customHeight="1">
      <c r="A1423" s="222">
        <v>424532</v>
      </c>
      <c r="B1423" s="222" t="s">
        <v>2047</v>
      </c>
      <c r="C1423" s="222" t="s">
        <v>641</v>
      </c>
      <c r="D1423" s="222" t="s">
        <v>1055</v>
      </c>
      <c r="E1423" s="222" t="s">
        <v>160</v>
      </c>
      <c r="F1423" s="222">
        <v>36113</v>
      </c>
      <c r="G1423" s="222" t="s">
        <v>3613</v>
      </c>
      <c r="H1423" s="222" t="s">
        <v>343</v>
      </c>
      <c r="I1423" s="222" t="s">
        <v>470</v>
      </c>
      <c r="M1423" s="222" t="s">
        <v>337</v>
      </c>
    </row>
    <row r="1424" spans="1:13" ht="17.25" customHeight="1">
      <c r="A1424" s="222">
        <v>424534</v>
      </c>
      <c r="B1424" s="222" t="s">
        <v>3374</v>
      </c>
      <c r="C1424" s="222" t="s">
        <v>132</v>
      </c>
      <c r="D1424" s="222" t="s">
        <v>546</v>
      </c>
      <c r="E1424" s="222" t="s">
        <v>161</v>
      </c>
      <c r="F1424" s="222">
        <v>35988</v>
      </c>
      <c r="G1424" s="222" t="s">
        <v>3447</v>
      </c>
      <c r="H1424" s="222" t="s">
        <v>343</v>
      </c>
      <c r="I1424" s="222" t="s">
        <v>361</v>
      </c>
      <c r="M1424" s="222" t="s">
        <v>311</v>
      </c>
    </row>
    <row r="1425" spans="1:16" ht="17.25" customHeight="1">
      <c r="A1425" s="222">
        <v>424537</v>
      </c>
      <c r="B1425" s="222" t="s">
        <v>1031</v>
      </c>
      <c r="C1425" s="222" t="s">
        <v>94</v>
      </c>
      <c r="D1425" s="222" t="s">
        <v>724</v>
      </c>
      <c r="E1425" s="222" t="s">
        <v>160</v>
      </c>
      <c r="F1425" s="222">
        <v>30075</v>
      </c>
      <c r="G1425" s="222" t="s">
        <v>3757</v>
      </c>
      <c r="H1425" s="222" t="s">
        <v>343</v>
      </c>
      <c r="I1425" s="222" t="s">
        <v>361</v>
      </c>
      <c r="M1425" s="222" t="s">
        <v>327</v>
      </c>
    </row>
    <row r="1426" spans="1:16" ht="17.25" customHeight="1">
      <c r="A1426" s="222">
        <v>424538</v>
      </c>
      <c r="B1426" s="222" t="s">
        <v>3076</v>
      </c>
      <c r="C1426" s="222" t="s">
        <v>667</v>
      </c>
      <c r="D1426" s="222" t="s">
        <v>1069</v>
      </c>
      <c r="E1426" s="222" t="s">
        <v>160</v>
      </c>
      <c r="F1426" s="222">
        <v>35998</v>
      </c>
      <c r="G1426" s="222" t="s">
        <v>3593</v>
      </c>
      <c r="H1426" s="222" t="s">
        <v>344</v>
      </c>
      <c r="I1426" s="222" t="s">
        <v>470</v>
      </c>
      <c r="M1426" s="222" t="s">
        <v>297</v>
      </c>
    </row>
    <row r="1427" spans="1:16" ht="17.25" customHeight="1">
      <c r="A1427" s="222">
        <v>424549</v>
      </c>
      <c r="B1427" s="222" t="s">
        <v>2294</v>
      </c>
      <c r="C1427" s="222" t="s">
        <v>92</v>
      </c>
      <c r="D1427" s="222" t="s">
        <v>248</v>
      </c>
      <c r="E1427" s="222" t="s">
        <v>161</v>
      </c>
      <c r="F1427" s="222">
        <v>35065</v>
      </c>
      <c r="G1427" s="222" t="s">
        <v>312</v>
      </c>
      <c r="H1427" s="222" t="s">
        <v>343</v>
      </c>
      <c r="I1427" s="222" t="s">
        <v>470</v>
      </c>
      <c r="M1427" s="222" t="s">
        <v>312</v>
      </c>
    </row>
    <row r="1428" spans="1:16" ht="17.25" customHeight="1">
      <c r="A1428" s="222">
        <v>424556</v>
      </c>
      <c r="B1428" s="222" t="s">
        <v>3322</v>
      </c>
      <c r="C1428" s="222" t="s">
        <v>687</v>
      </c>
      <c r="D1428" s="222" t="s">
        <v>222</v>
      </c>
      <c r="E1428" s="222" t="s">
        <v>161</v>
      </c>
      <c r="F1428" s="222">
        <v>35582</v>
      </c>
      <c r="G1428" s="222" t="s">
        <v>321</v>
      </c>
      <c r="H1428" s="222" t="s">
        <v>343</v>
      </c>
      <c r="I1428" s="222" t="s">
        <v>361</v>
      </c>
      <c r="M1428" s="222" t="s">
        <v>327</v>
      </c>
    </row>
    <row r="1429" spans="1:16" ht="17.25" customHeight="1">
      <c r="A1429" s="222">
        <v>424558</v>
      </c>
      <c r="B1429" s="222" t="s">
        <v>2576</v>
      </c>
      <c r="C1429" s="222" t="s">
        <v>890</v>
      </c>
      <c r="D1429" s="222" t="s">
        <v>880</v>
      </c>
      <c r="E1429" s="222" t="s">
        <v>161</v>
      </c>
      <c r="F1429" s="222">
        <v>35211</v>
      </c>
      <c r="G1429" s="222" t="s">
        <v>311</v>
      </c>
      <c r="H1429" s="222" t="s">
        <v>343</v>
      </c>
      <c r="I1429" s="222" t="s">
        <v>470</v>
      </c>
      <c r="M1429" s="222" t="s">
        <v>311</v>
      </c>
    </row>
    <row r="1430" spans="1:16" ht="17.25" customHeight="1">
      <c r="A1430" s="222">
        <v>424564</v>
      </c>
      <c r="B1430" s="222" t="s">
        <v>2181</v>
      </c>
      <c r="C1430" s="222" t="s">
        <v>593</v>
      </c>
      <c r="D1430" s="222" t="s">
        <v>661</v>
      </c>
      <c r="E1430" s="222" t="s">
        <v>161</v>
      </c>
      <c r="F1430" s="222">
        <v>33239</v>
      </c>
      <c r="G1430" s="222" t="s">
        <v>331</v>
      </c>
      <c r="H1430" s="222" t="s">
        <v>343</v>
      </c>
      <c r="I1430" s="222" t="s">
        <v>470</v>
      </c>
      <c r="M1430" s="222" t="s">
        <v>331</v>
      </c>
    </row>
    <row r="1431" spans="1:16" ht="17.25" customHeight="1">
      <c r="A1431" s="222">
        <v>424565</v>
      </c>
      <c r="B1431" s="222" t="s">
        <v>2575</v>
      </c>
      <c r="C1431" s="222" t="s">
        <v>622</v>
      </c>
      <c r="D1431" s="222" t="s">
        <v>434</v>
      </c>
      <c r="E1431" s="222" t="s">
        <v>161</v>
      </c>
      <c r="F1431" s="222">
        <v>35917</v>
      </c>
      <c r="G1431" s="222" t="s">
        <v>311</v>
      </c>
      <c r="H1431" s="222" t="s">
        <v>344</v>
      </c>
      <c r="I1431" s="222" t="s">
        <v>470</v>
      </c>
      <c r="M1431" s="222" t="s">
        <v>297</v>
      </c>
    </row>
    <row r="1432" spans="1:16" ht="17.25" customHeight="1">
      <c r="A1432" s="222">
        <v>424566</v>
      </c>
      <c r="B1432" s="222" t="s">
        <v>2472</v>
      </c>
      <c r="C1432" s="222" t="s">
        <v>2473</v>
      </c>
      <c r="D1432" s="222" t="s">
        <v>242</v>
      </c>
      <c r="E1432" s="222" t="s">
        <v>161</v>
      </c>
      <c r="F1432" s="222">
        <v>35628</v>
      </c>
      <c r="G1432" s="222" t="s">
        <v>331</v>
      </c>
      <c r="H1432" s="222" t="s">
        <v>343</v>
      </c>
      <c r="I1432" s="222" t="s">
        <v>470</v>
      </c>
      <c r="M1432" s="222" t="s">
        <v>331</v>
      </c>
    </row>
    <row r="1433" spans="1:16" ht="17.25" customHeight="1">
      <c r="A1433" s="222">
        <v>424567</v>
      </c>
      <c r="B1433" s="222" t="s">
        <v>2325</v>
      </c>
      <c r="C1433" s="222" t="s">
        <v>106</v>
      </c>
      <c r="D1433" s="222" t="s">
        <v>2326</v>
      </c>
      <c r="E1433" s="222" t="s">
        <v>161</v>
      </c>
      <c r="F1433" s="222">
        <v>35192</v>
      </c>
      <c r="G1433" s="222" t="s">
        <v>311</v>
      </c>
      <c r="H1433" s="222" t="s">
        <v>343</v>
      </c>
      <c r="I1433" s="222" t="s">
        <v>470</v>
      </c>
      <c r="M1433" s="222" t="s">
        <v>311</v>
      </c>
    </row>
    <row r="1434" spans="1:16" ht="17.25" customHeight="1">
      <c r="A1434" s="222">
        <v>424568</v>
      </c>
      <c r="B1434" s="222" t="s">
        <v>1917</v>
      </c>
      <c r="C1434" s="222" t="s">
        <v>1050</v>
      </c>
      <c r="D1434" s="222" t="s">
        <v>216</v>
      </c>
      <c r="E1434" s="222" t="s">
        <v>161</v>
      </c>
      <c r="H1434" s="222" t="s">
        <v>343</v>
      </c>
      <c r="I1434" s="222" t="s">
        <v>470</v>
      </c>
      <c r="M1434" s="222" t="s">
        <v>331</v>
      </c>
    </row>
    <row r="1435" spans="1:16" ht="17.25" customHeight="1">
      <c r="A1435" s="222">
        <v>424569</v>
      </c>
      <c r="B1435" s="222" t="s">
        <v>3299</v>
      </c>
      <c r="C1435" s="222" t="s">
        <v>89</v>
      </c>
      <c r="D1435" s="222" t="s">
        <v>638</v>
      </c>
      <c r="E1435" s="222" t="s">
        <v>161</v>
      </c>
      <c r="F1435" s="222">
        <v>35773</v>
      </c>
      <c r="G1435" s="222" t="s">
        <v>322</v>
      </c>
      <c r="H1435" s="222" t="s">
        <v>344</v>
      </c>
      <c r="I1435" s="222" t="s">
        <v>361</v>
      </c>
      <c r="M1435" s="222" t="s">
        <v>297</v>
      </c>
    </row>
    <row r="1436" spans="1:16" ht="17.25" customHeight="1">
      <c r="A1436" s="222">
        <v>424570</v>
      </c>
      <c r="B1436" s="222" t="s">
        <v>3079</v>
      </c>
      <c r="C1436" s="222" t="s">
        <v>94</v>
      </c>
      <c r="D1436" s="222" t="s">
        <v>246</v>
      </c>
      <c r="E1436" s="222" t="s">
        <v>161</v>
      </c>
      <c r="F1436" s="222">
        <v>35464</v>
      </c>
      <c r="G1436" s="222" t="s">
        <v>311</v>
      </c>
      <c r="H1436" s="222" t="s">
        <v>343</v>
      </c>
      <c r="I1436" s="222" t="s">
        <v>470</v>
      </c>
      <c r="M1436" s="222" t="s">
        <v>316</v>
      </c>
      <c r="N1436" s="222">
        <v>1504</v>
      </c>
      <c r="O1436" s="222">
        <v>43879.45453703704</v>
      </c>
      <c r="P1436" s="222">
        <v>30000</v>
      </c>
    </row>
    <row r="1437" spans="1:16" ht="17.25" customHeight="1">
      <c r="A1437" s="222">
        <v>424573</v>
      </c>
      <c r="B1437" s="222" t="s">
        <v>3082</v>
      </c>
      <c r="C1437" s="222" t="s">
        <v>116</v>
      </c>
      <c r="D1437" s="222" t="s">
        <v>261</v>
      </c>
      <c r="E1437" s="222" t="s">
        <v>160</v>
      </c>
      <c r="F1437" s="222">
        <v>35796</v>
      </c>
      <c r="G1437" s="222" t="s">
        <v>324</v>
      </c>
      <c r="H1437" s="222" t="s">
        <v>343</v>
      </c>
      <c r="I1437" s="222" t="s">
        <v>470</v>
      </c>
      <c r="M1437" s="222" t="s">
        <v>324</v>
      </c>
    </row>
    <row r="1438" spans="1:16" ht="17.25" customHeight="1">
      <c r="A1438" s="222">
        <v>424577</v>
      </c>
      <c r="B1438" s="222" t="s">
        <v>2574</v>
      </c>
      <c r="C1438" s="222" t="s">
        <v>694</v>
      </c>
      <c r="D1438" s="222" t="s">
        <v>264</v>
      </c>
      <c r="E1438" s="222" t="s">
        <v>161</v>
      </c>
      <c r="F1438" s="222">
        <v>34700</v>
      </c>
      <c r="G1438" s="222" t="s">
        <v>311</v>
      </c>
      <c r="H1438" s="222" t="s">
        <v>343</v>
      </c>
      <c r="I1438" s="222" t="s">
        <v>470</v>
      </c>
      <c r="M1438" s="222" t="s">
        <v>311</v>
      </c>
    </row>
    <row r="1439" spans="1:16" ht="17.25" customHeight="1">
      <c r="A1439" s="222">
        <v>424578</v>
      </c>
      <c r="B1439" s="222" t="s">
        <v>2573</v>
      </c>
      <c r="C1439" s="222" t="s">
        <v>114</v>
      </c>
      <c r="D1439" s="222" t="s">
        <v>102</v>
      </c>
      <c r="E1439" s="222" t="s">
        <v>161</v>
      </c>
      <c r="F1439" s="222">
        <v>30615</v>
      </c>
      <c r="G1439" s="222" t="s">
        <v>311</v>
      </c>
      <c r="H1439" s="222" t="s">
        <v>343</v>
      </c>
      <c r="I1439" s="222" t="s">
        <v>470</v>
      </c>
      <c r="M1439" s="222" t="s">
        <v>311</v>
      </c>
    </row>
    <row r="1440" spans="1:16" ht="17.25" customHeight="1">
      <c r="A1440" s="222">
        <v>424579</v>
      </c>
      <c r="B1440" s="222" t="s">
        <v>2453</v>
      </c>
      <c r="C1440" s="222" t="s">
        <v>2454</v>
      </c>
      <c r="D1440" s="222" t="s">
        <v>955</v>
      </c>
      <c r="E1440" s="222" t="s">
        <v>160</v>
      </c>
      <c r="F1440" s="222">
        <v>35897</v>
      </c>
      <c r="G1440" s="222" t="s">
        <v>329</v>
      </c>
      <c r="H1440" s="222" t="s">
        <v>343</v>
      </c>
      <c r="I1440" s="222" t="s">
        <v>470</v>
      </c>
      <c r="M1440" s="222" t="s">
        <v>342</v>
      </c>
    </row>
    <row r="1441" spans="1:13" ht="17.25" customHeight="1">
      <c r="A1441" s="222">
        <v>424581</v>
      </c>
      <c r="B1441" s="222" t="s">
        <v>2136</v>
      </c>
      <c r="C1441" s="222" t="s">
        <v>262</v>
      </c>
      <c r="D1441" s="222" t="s">
        <v>246</v>
      </c>
      <c r="E1441" s="222" t="s">
        <v>161</v>
      </c>
      <c r="F1441" s="222">
        <v>36190</v>
      </c>
      <c r="G1441" s="222" t="s">
        <v>311</v>
      </c>
      <c r="H1441" s="222" t="s">
        <v>343</v>
      </c>
      <c r="I1441" s="222" t="s">
        <v>470</v>
      </c>
      <c r="M1441" s="222" t="s">
        <v>311</v>
      </c>
    </row>
    <row r="1442" spans="1:13" ht="17.25" customHeight="1">
      <c r="A1442" s="222">
        <v>424582</v>
      </c>
      <c r="B1442" s="222" t="s">
        <v>1915</v>
      </c>
      <c r="C1442" s="222" t="s">
        <v>731</v>
      </c>
      <c r="D1442" s="222" t="s">
        <v>1916</v>
      </c>
      <c r="E1442" s="222" t="s">
        <v>161</v>
      </c>
      <c r="F1442" s="222">
        <v>35797</v>
      </c>
      <c r="H1442" s="222" t="s">
        <v>343</v>
      </c>
      <c r="I1442" s="222" t="s">
        <v>470</v>
      </c>
      <c r="M1442" s="222" t="s">
        <v>320</v>
      </c>
    </row>
    <row r="1443" spans="1:13" ht="17.25" customHeight="1">
      <c r="A1443" s="222">
        <v>424585</v>
      </c>
      <c r="B1443" s="222" t="s">
        <v>2256</v>
      </c>
      <c r="C1443" s="222" t="s">
        <v>118</v>
      </c>
      <c r="D1443" s="222" t="s">
        <v>258</v>
      </c>
      <c r="E1443" s="222" t="s">
        <v>161</v>
      </c>
      <c r="F1443" s="222">
        <v>35662</v>
      </c>
      <c r="G1443" s="222" t="s">
        <v>311</v>
      </c>
      <c r="H1443" s="222" t="s">
        <v>343</v>
      </c>
      <c r="I1443" s="222" t="s">
        <v>470</v>
      </c>
      <c r="M1443" s="222" t="s">
        <v>337</v>
      </c>
    </row>
    <row r="1444" spans="1:13" ht="17.25" customHeight="1">
      <c r="A1444" s="222">
        <v>424587</v>
      </c>
      <c r="B1444" s="222" t="s">
        <v>2360</v>
      </c>
      <c r="C1444" s="222" t="s">
        <v>74</v>
      </c>
      <c r="D1444" s="222" t="s">
        <v>244</v>
      </c>
      <c r="E1444" s="222" t="s">
        <v>160</v>
      </c>
      <c r="F1444" s="222">
        <v>33604</v>
      </c>
      <c r="G1444" s="222" t="s">
        <v>321</v>
      </c>
      <c r="H1444" s="222" t="s">
        <v>343</v>
      </c>
      <c r="I1444" s="222" t="s">
        <v>470</v>
      </c>
      <c r="M1444" s="222" t="s">
        <v>320</v>
      </c>
    </row>
    <row r="1445" spans="1:13" ht="17.25" customHeight="1">
      <c r="A1445" s="222">
        <v>424588</v>
      </c>
      <c r="B1445" s="222" t="s">
        <v>2350</v>
      </c>
      <c r="C1445" s="222" t="s">
        <v>137</v>
      </c>
      <c r="D1445" s="222" t="s">
        <v>220</v>
      </c>
      <c r="E1445" s="222" t="s">
        <v>160</v>
      </c>
      <c r="F1445" s="222">
        <v>33978</v>
      </c>
      <c r="G1445" s="222" t="s">
        <v>311</v>
      </c>
      <c r="H1445" s="222" t="s">
        <v>343</v>
      </c>
      <c r="I1445" s="222" t="s">
        <v>470</v>
      </c>
      <c r="M1445" s="222" t="s">
        <v>311</v>
      </c>
    </row>
    <row r="1446" spans="1:13" ht="17.25" customHeight="1">
      <c r="A1446" s="222">
        <v>424589</v>
      </c>
      <c r="B1446" s="222" t="s">
        <v>2572</v>
      </c>
      <c r="C1446" s="222" t="s">
        <v>94</v>
      </c>
      <c r="D1446" s="222" t="s">
        <v>1168</v>
      </c>
      <c r="E1446" s="222" t="s">
        <v>161</v>
      </c>
      <c r="F1446" s="222">
        <v>35815</v>
      </c>
      <c r="G1446" s="222" t="s">
        <v>328</v>
      </c>
      <c r="H1446" s="222" t="s">
        <v>343</v>
      </c>
      <c r="I1446" s="222" t="s">
        <v>470</v>
      </c>
      <c r="M1446" s="222" t="s">
        <v>337</v>
      </c>
    </row>
    <row r="1447" spans="1:13" ht="17.25" customHeight="1">
      <c r="A1447" s="222">
        <v>424590</v>
      </c>
      <c r="B1447" s="222" t="s">
        <v>2403</v>
      </c>
      <c r="C1447" s="222" t="s">
        <v>619</v>
      </c>
      <c r="D1447" s="222" t="s">
        <v>241</v>
      </c>
      <c r="E1447" s="222" t="s">
        <v>160</v>
      </c>
      <c r="F1447" s="222">
        <v>34474</v>
      </c>
      <c r="G1447" s="222" t="s">
        <v>311</v>
      </c>
      <c r="H1447" s="222" t="s">
        <v>343</v>
      </c>
      <c r="I1447" s="222" t="s">
        <v>470</v>
      </c>
      <c r="M1447" s="222" t="s">
        <v>311</v>
      </c>
    </row>
    <row r="1448" spans="1:13" ht="17.25" customHeight="1">
      <c r="A1448" s="222">
        <v>424592</v>
      </c>
      <c r="B1448" s="222" t="s">
        <v>2435</v>
      </c>
      <c r="C1448" s="222" t="s">
        <v>877</v>
      </c>
      <c r="D1448" s="222" t="s">
        <v>248</v>
      </c>
      <c r="E1448" s="222" t="s">
        <v>160</v>
      </c>
      <c r="F1448" s="222">
        <v>34486</v>
      </c>
      <c r="G1448" s="222" t="s">
        <v>311</v>
      </c>
      <c r="H1448" s="222" t="s">
        <v>343</v>
      </c>
      <c r="I1448" s="222" t="s">
        <v>470</v>
      </c>
      <c r="M1448" s="222" t="s">
        <v>311</v>
      </c>
    </row>
    <row r="1449" spans="1:13" ht="17.25" customHeight="1">
      <c r="A1449" s="222">
        <v>424593</v>
      </c>
      <c r="B1449" s="222" t="s">
        <v>2571</v>
      </c>
      <c r="C1449" s="222" t="s">
        <v>75</v>
      </c>
      <c r="D1449" s="222" t="s">
        <v>897</v>
      </c>
      <c r="E1449" s="222" t="s">
        <v>161</v>
      </c>
      <c r="F1449" s="222">
        <v>35810</v>
      </c>
      <c r="G1449" s="222" t="s">
        <v>3730</v>
      </c>
      <c r="H1449" s="222" t="s">
        <v>343</v>
      </c>
      <c r="I1449" s="222" t="s">
        <v>470</v>
      </c>
      <c r="M1449" s="222" t="s">
        <v>320</v>
      </c>
    </row>
    <row r="1450" spans="1:13" ht="17.25" customHeight="1">
      <c r="A1450" s="222">
        <v>424596</v>
      </c>
      <c r="B1450" s="222" t="s">
        <v>1393</v>
      </c>
      <c r="C1450" s="222" t="s">
        <v>1029</v>
      </c>
      <c r="D1450" s="222" t="s">
        <v>1394</v>
      </c>
      <c r="E1450" s="222" t="s">
        <v>161</v>
      </c>
      <c r="F1450" s="222">
        <v>35600</v>
      </c>
      <c r="G1450" s="222" t="s">
        <v>311</v>
      </c>
      <c r="H1450" s="222" t="s">
        <v>343</v>
      </c>
      <c r="I1450" s="222" t="s">
        <v>470</v>
      </c>
      <c r="M1450" s="222" t="s">
        <v>311</v>
      </c>
    </row>
    <row r="1451" spans="1:13" ht="17.25" customHeight="1">
      <c r="A1451" s="222">
        <v>424597</v>
      </c>
      <c r="B1451" s="222" t="s">
        <v>2255</v>
      </c>
      <c r="C1451" s="222" t="s">
        <v>713</v>
      </c>
      <c r="D1451" s="222" t="s">
        <v>254</v>
      </c>
      <c r="E1451" s="222" t="s">
        <v>161</v>
      </c>
      <c r="F1451" s="222">
        <v>34867</v>
      </c>
      <c r="G1451" s="222" t="s">
        <v>311</v>
      </c>
      <c r="H1451" s="222" t="s">
        <v>343</v>
      </c>
      <c r="I1451" s="222" t="s">
        <v>470</v>
      </c>
      <c r="M1451" s="222" t="s">
        <v>311</v>
      </c>
    </row>
    <row r="1452" spans="1:13" ht="17.25" customHeight="1">
      <c r="A1452" s="222">
        <v>424598</v>
      </c>
      <c r="B1452" s="222" t="s">
        <v>2020</v>
      </c>
      <c r="C1452" s="222" t="s">
        <v>108</v>
      </c>
      <c r="D1452" s="222" t="s">
        <v>2021</v>
      </c>
      <c r="E1452" s="222" t="s">
        <v>161</v>
      </c>
      <c r="F1452" s="222">
        <v>34753</v>
      </c>
      <c r="G1452" s="222" t="s">
        <v>311</v>
      </c>
      <c r="H1452" s="222" t="s">
        <v>343</v>
      </c>
      <c r="I1452" s="222" t="s">
        <v>470</v>
      </c>
      <c r="M1452" s="222" t="s">
        <v>342</v>
      </c>
    </row>
    <row r="1453" spans="1:13" ht="17.25" customHeight="1">
      <c r="A1453" s="222">
        <v>424600</v>
      </c>
      <c r="B1453" s="222" t="s">
        <v>2324</v>
      </c>
      <c r="C1453" s="222" t="s">
        <v>76</v>
      </c>
      <c r="D1453" s="222" t="s">
        <v>142</v>
      </c>
      <c r="E1453" s="222" t="s">
        <v>161</v>
      </c>
      <c r="F1453" s="222">
        <v>36161</v>
      </c>
      <c r="G1453" s="222" t="s">
        <v>320</v>
      </c>
      <c r="H1453" s="222" t="s">
        <v>343</v>
      </c>
      <c r="I1453" s="222" t="s">
        <v>470</v>
      </c>
      <c r="M1453" s="222" t="s">
        <v>320</v>
      </c>
    </row>
    <row r="1454" spans="1:13" ht="17.25" customHeight="1">
      <c r="A1454" s="222">
        <v>424601</v>
      </c>
      <c r="B1454" s="222" t="s">
        <v>2437</v>
      </c>
      <c r="C1454" s="222" t="s">
        <v>1195</v>
      </c>
      <c r="D1454" s="222" t="s">
        <v>2438</v>
      </c>
      <c r="E1454" s="222" t="s">
        <v>161</v>
      </c>
      <c r="F1454" s="222">
        <v>32822</v>
      </c>
      <c r="G1454" s="222" t="s">
        <v>311</v>
      </c>
      <c r="H1454" s="222" t="s">
        <v>343</v>
      </c>
      <c r="I1454" s="222" t="s">
        <v>470</v>
      </c>
      <c r="M1454" s="222" t="s">
        <v>342</v>
      </c>
    </row>
    <row r="1455" spans="1:13" ht="17.25" customHeight="1">
      <c r="A1455" s="222">
        <v>424602</v>
      </c>
      <c r="B1455" s="222" t="s">
        <v>3173</v>
      </c>
      <c r="C1455" s="222" t="s">
        <v>89</v>
      </c>
      <c r="D1455" s="222" t="s">
        <v>241</v>
      </c>
      <c r="E1455" s="222" t="s">
        <v>161</v>
      </c>
      <c r="F1455" s="222">
        <v>33396</v>
      </c>
      <c r="G1455" s="222" t="s">
        <v>3500</v>
      </c>
      <c r="H1455" s="222" t="s">
        <v>343</v>
      </c>
      <c r="I1455" s="222" t="s">
        <v>361</v>
      </c>
      <c r="M1455" s="222" t="s">
        <v>314</v>
      </c>
    </row>
    <row r="1456" spans="1:13" ht="17.25" customHeight="1">
      <c r="A1456" s="222">
        <v>424605</v>
      </c>
      <c r="B1456" s="222" t="s">
        <v>1555</v>
      </c>
      <c r="C1456" s="222" t="s">
        <v>622</v>
      </c>
      <c r="D1456" s="222" t="s">
        <v>729</v>
      </c>
      <c r="E1456" s="222" t="s">
        <v>161</v>
      </c>
      <c r="F1456" s="222">
        <v>35822</v>
      </c>
      <c r="G1456" s="222" t="s">
        <v>311</v>
      </c>
      <c r="H1456" s="222" t="s">
        <v>343</v>
      </c>
      <c r="I1456" s="222" t="s">
        <v>470</v>
      </c>
      <c r="M1456" s="222" t="s">
        <v>311</v>
      </c>
    </row>
    <row r="1457" spans="1:13" ht="17.25" customHeight="1">
      <c r="A1457" s="222">
        <v>424606</v>
      </c>
      <c r="B1457" s="222" t="s">
        <v>3211</v>
      </c>
      <c r="C1457" s="222" t="s">
        <v>1084</v>
      </c>
      <c r="D1457" s="222" t="s">
        <v>562</v>
      </c>
      <c r="E1457" s="222" t="s">
        <v>161</v>
      </c>
      <c r="F1457" s="222">
        <v>36161</v>
      </c>
      <c r="G1457" s="222" t="s">
        <v>3506</v>
      </c>
      <c r="H1457" s="222" t="s">
        <v>343</v>
      </c>
      <c r="I1457" s="222" t="s">
        <v>361</v>
      </c>
      <c r="M1457" s="222" t="s">
        <v>320</v>
      </c>
    </row>
    <row r="1458" spans="1:13" ht="17.25" customHeight="1">
      <c r="A1458" s="222">
        <v>424611</v>
      </c>
      <c r="B1458" s="222" t="s">
        <v>1740</v>
      </c>
      <c r="C1458" s="222" t="s">
        <v>71</v>
      </c>
      <c r="D1458" s="222" t="s">
        <v>224</v>
      </c>
      <c r="E1458" s="222" t="s">
        <v>160</v>
      </c>
      <c r="F1458" s="222">
        <v>33708</v>
      </c>
      <c r="H1458" s="222" t="s">
        <v>343</v>
      </c>
      <c r="I1458" s="222" t="s">
        <v>470</v>
      </c>
      <c r="M1458" s="222" t="s">
        <v>337</v>
      </c>
    </row>
    <row r="1459" spans="1:13" ht="17.25" customHeight="1">
      <c r="A1459" s="222">
        <v>424613</v>
      </c>
      <c r="B1459" s="222" t="s">
        <v>3157</v>
      </c>
      <c r="C1459" s="222" t="s">
        <v>98</v>
      </c>
      <c r="D1459" s="222" t="s">
        <v>1060</v>
      </c>
      <c r="E1459" s="222" t="s">
        <v>161</v>
      </c>
      <c r="F1459" s="222">
        <v>35068</v>
      </c>
      <c r="G1459" s="222" t="s">
        <v>311</v>
      </c>
      <c r="H1459" s="222" t="s">
        <v>343</v>
      </c>
      <c r="I1459" s="222" t="s">
        <v>361</v>
      </c>
      <c r="M1459" s="222" t="s">
        <v>311</v>
      </c>
    </row>
    <row r="1460" spans="1:13" ht="17.25" customHeight="1">
      <c r="A1460" s="222">
        <v>424615</v>
      </c>
      <c r="B1460" s="222" t="s">
        <v>3107</v>
      </c>
      <c r="C1460" s="222" t="s">
        <v>147</v>
      </c>
      <c r="D1460" s="222" t="s">
        <v>242</v>
      </c>
      <c r="E1460" s="222" t="s">
        <v>161</v>
      </c>
      <c r="F1460" s="222">
        <v>33464</v>
      </c>
      <c r="G1460" s="222" t="s">
        <v>325</v>
      </c>
      <c r="H1460" s="222" t="s">
        <v>343</v>
      </c>
      <c r="I1460" s="222" t="s">
        <v>361</v>
      </c>
      <c r="M1460" s="222" t="s">
        <v>330</v>
      </c>
    </row>
    <row r="1461" spans="1:13" ht="17.25" customHeight="1">
      <c r="A1461" s="222">
        <v>424618</v>
      </c>
      <c r="B1461" s="222" t="s">
        <v>2570</v>
      </c>
      <c r="C1461" s="222" t="s">
        <v>694</v>
      </c>
      <c r="D1461" s="222" t="s">
        <v>244</v>
      </c>
      <c r="E1461" s="222" t="s">
        <v>161</v>
      </c>
      <c r="F1461" s="222">
        <v>32874</v>
      </c>
      <c r="G1461" s="222" t="s">
        <v>320</v>
      </c>
      <c r="H1461" s="222" t="s">
        <v>343</v>
      </c>
      <c r="I1461" s="222" t="s">
        <v>470</v>
      </c>
      <c r="M1461" s="222" t="s">
        <v>320</v>
      </c>
    </row>
    <row r="1462" spans="1:13" ht="17.25" customHeight="1">
      <c r="A1462" s="222">
        <v>424619</v>
      </c>
      <c r="B1462" s="222" t="s">
        <v>2471</v>
      </c>
      <c r="C1462" s="222" t="s">
        <v>69</v>
      </c>
      <c r="D1462" s="222" t="s">
        <v>817</v>
      </c>
      <c r="E1462" s="222" t="s">
        <v>160</v>
      </c>
      <c r="F1462" s="222">
        <v>35614</v>
      </c>
      <c r="G1462" s="222" t="s">
        <v>331</v>
      </c>
      <c r="H1462" s="222" t="s">
        <v>343</v>
      </c>
      <c r="I1462" s="222" t="s">
        <v>470</v>
      </c>
      <c r="M1462" s="222" t="s">
        <v>331</v>
      </c>
    </row>
    <row r="1463" spans="1:13" ht="17.25" customHeight="1">
      <c r="A1463" s="222">
        <v>424620</v>
      </c>
      <c r="B1463" s="222" t="s">
        <v>3093</v>
      </c>
      <c r="C1463" s="222" t="s">
        <v>106</v>
      </c>
      <c r="D1463" s="222" t="s">
        <v>757</v>
      </c>
      <c r="E1463" s="222" t="s">
        <v>161</v>
      </c>
      <c r="F1463" s="222">
        <v>35977</v>
      </c>
      <c r="H1463" s="222" t="s">
        <v>343</v>
      </c>
      <c r="I1463" s="222" t="s">
        <v>470</v>
      </c>
      <c r="M1463" s="222" t="s">
        <v>311</v>
      </c>
    </row>
    <row r="1464" spans="1:13" ht="17.25" customHeight="1">
      <c r="A1464" s="222">
        <v>424623</v>
      </c>
      <c r="B1464" s="222" t="s">
        <v>2337</v>
      </c>
      <c r="C1464" s="222" t="s">
        <v>896</v>
      </c>
      <c r="D1464" s="222" t="s">
        <v>832</v>
      </c>
      <c r="E1464" s="222" t="s">
        <v>161</v>
      </c>
      <c r="F1464" s="222">
        <v>35614</v>
      </c>
      <c r="G1464" s="222" t="s">
        <v>3484</v>
      </c>
      <c r="H1464" s="222" t="s">
        <v>343</v>
      </c>
      <c r="I1464" s="222" t="s">
        <v>470</v>
      </c>
      <c r="M1464" s="222" t="s">
        <v>337</v>
      </c>
    </row>
    <row r="1465" spans="1:13" ht="17.25" customHeight="1">
      <c r="A1465" s="222">
        <v>424625</v>
      </c>
      <c r="B1465" s="222" t="s">
        <v>3194</v>
      </c>
      <c r="C1465" s="222" t="s">
        <v>115</v>
      </c>
      <c r="D1465" s="222" t="s">
        <v>779</v>
      </c>
      <c r="E1465" s="222" t="s">
        <v>161</v>
      </c>
      <c r="F1465" s="222">
        <v>35894</v>
      </c>
      <c r="G1465" s="222" t="s">
        <v>3616</v>
      </c>
      <c r="H1465" s="222" t="s">
        <v>343</v>
      </c>
      <c r="I1465" s="222" t="s">
        <v>361</v>
      </c>
      <c r="M1465" s="222" t="s">
        <v>327</v>
      </c>
    </row>
    <row r="1466" spans="1:13" ht="17.25" customHeight="1">
      <c r="A1466" s="222">
        <v>424626</v>
      </c>
      <c r="B1466" s="222" t="s">
        <v>1758</v>
      </c>
      <c r="C1466" s="222" t="s">
        <v>75</v>
      </c>
      <c r="D1466" s="222" t="s">
        <v>1759</v>
      </c>
      <c r="E1466" s="222" t="s">
        <v>161</v>
      </c>
      <c r="F1466" s="222">
        <v>35461</v>
      </c>
      <c r="G1466" s="222" t="s">
        <v>311</v>
      </c>
      <c r="H1466" s="222" t="s">
        <v>343</v>
      </c>
      <c r="I1466" s="222" t="s">
        <v>470</v>
      </c>
      <c r="M1466" s="222" t="s">
        <v>316</v>
      </c>
    </row>
    <row r="1467" spans="1:13" ht="17.25" customHeight="1">
      <c r="A1467" s="222">
        <v>424629</v>
      </c>
      <c r="B1467" s="222" t="s">
        <v>1392</v>
      </c>
      <c r="C1467" s="222" t="s">
        <v>660</v>
      </c>
      <c r="D1467" s="222" t="s">
        <v>242</v>
      </c>
      <c r="E1467" s="222" t="s">
        <v>161</v>
      </c>
      <c r="F1467" s="222">
        <v>35591</v>
      </c>
      <c r="G1467" s="222" t="s">
        <v>331</v>
      </c>
      <c r="H1467" s="222" t="s">
        <v>343</v>
      </c>
      <c r="I1467" s="222" t="s">
        <v>470</v>
      </c>
      <c r="M1467" s="222" t="s">
        <v>331</v>
      </c>
    </row>
    <row r="1468" spans="1:13" ht="17.25" customHeight="1">
      <c r="A1468" s="222">
        <v>424631</v>
      </c>
      <c r="B1468" s="222" t="s">
        <v>1695</v>
      </c>
      <c r="C1468" s="222" t="s">
        <v>104</v>
      </c>
      <c r="D1468" s="222" t="s">
        <v>882</v>
      </c>
      <c r="E1468" s="222" t="s">
        <v>161</v>
      </c>
      <c r="F1468" s="222">
        <v>32143</v>
      </c>
      <c r="G1468" s="222" t="s">
        <v>3670</v>
      </c>
      <c r="H1468" s="222" t="s">
        <v>343</v>
      </c>
      <c r="I1468" s="222" t="s">
        <v>470</v>
      </c>
      <c r="M1468" s="222" t="s">
        <v>337</v>
      </c>
    </row>
    <row r="1469" spans="1:13" ht="17.25" customHeight="1">
      <c r="A1469" s="222">
        <v>424633</v>
      </c>
      <c r="B1469" s="222" t="s">
        <v>3244</v>
      </c>
      <c r="C1469" s="222" t="s">
        <v>73</v>
      </c>
      <c r="D1469" s="222" t="s">
        <v>957</v>
      </c>
      <c r="E1469" s="222" t="s">
        <v>161</v>
      </c>
      <c r="F1469" s="222">
        <v>36161</v>
      </c>
      <c r="G1469" s="222" t="s">
        <v>311</v>
      </c>
      <c r="H1469" s="222" t="s">
        <v>343</v>
      </c>
      <c r="I1469" s="222" t="s">
        <v>361</v>
      </c>
      <c r="M1469" s="222" t="s">
        <v>342</v>
      </c>
    </row>
    <row r="1470" spans="1:13" ht="17.25" customHeight="1">
      <c r="A1470" s="222">
        <v>424634</v>
      </c>
      <c r="B1470" s="222" t="s">
        <v>2569</v>
      </c>
      <c r="C1470" s="222" t="s">
        <v>73</v>
      </c>
      <c r="D1470" s="222" t="s">
        <v>214</v>
      </c>
      <c r="E1470" s="222" t="s">
        <v>161</v>
      </c>
      <c r="F1470" s="222">
        <v>33020</v>
      </c>
      <c r="G1470" s="222" t="s">
        <v>327</v>
      </c>
      <c r="H1470" s="222" t="s">
        <v>343</v>
      </c>
      <c r="I1470" s="222" t="s">
        <v>470</v>
      </c>
      <c r="M1470" s="222" t="s">
        <v>327</v>
      </c>
    </row>
    <row r="1471" spans="1:13" ht="17.25" customHeight="1">
      <c r="A1471" s="222">
        <v>424641</v>
      </c>
      <c r="B1471" s="222" t="s">
        <v>2359</v>
      </c>
      <c r="C1471" s="222" t="s">
        <v>593</v>
      </c>
      <c r="D1471" s="222" t="s">
        <v>833</v>
      </c>
      <c r="E1471" s="222" t="s">
        <v>161</v>
      </c>
      <c r="F1471" s="222">
        <v>35909</v>
      </c>
      <c r="G1471" s="222" t="s">
        <v>3713</v>
      </c>
      <c r="H1471" s="222" t="s">
        <v>343</v>
      </c>
      <c r="I1471" s="222" t="s">
        <v>470</v>
      </c>
      <c r="M1471" s="222" t="s">
        <v>316</v>
      </c>
    </row>
    <row r="1472" spans="1:13" ht="17.25" customHeight="1">
      <c r="A1472" s="222">
        <v>424647</v>
      </c>
      <c r="B1472" s="222" t="s">
        <v>3242</v>
      </c>
      <c r="C1472" s="222" t="s">
        <v>848</v>
      </c>
      <c r="D1472" s="222" t="s">
        <v>3243</v>
      </c>
      <c r="E1472" s="222" t="s">
        <v>161</v>
      </c>
      <c r="F1472" s="222">
        <v>28856</v>
      </c>
      <c r="G1472" s="222" t="s">
        <v>311</v>
      </c>
      <c r="H1472" s="222" t="s">
        <v>343</v>
      </c>
      <c r="I1472" s="222" t="s">
        <v>361</v>
      </c>
      <c r="M1472" s="222" t="s">
        <v>337</v>
      </c>
    </row>
    <row r="1473" spans="1:13" ht="17.25" customHeight="1">
      <c r="A1473" s="222">
        <v>424648</v>
      </c>
      <c r="B1473" s="222" t="s">
        <v>3193</v>
      </c>
      <c r="C1473" s="222" t="s">
        <v>660</v>
      </c>
      <c r="D1473" s="222" t="s">
        <v>838</v>
      </c>
      <c r="E1473" s="222" t="s">
        <v>160</v>
      </c>
      <c r="F1473" s="222">
        <v>32127</v>
      </c>
      <c r="G1473" s="222" t="s">
        <v>311</v>
      </c>
      <c r="H1473" s="222" t="s">
        <v>343</v>
      </c>
      <c r="I1473" s="222" t="s">
        <v>361</v>
      </c>
      <c r="M1473" s="222" t="s">
        <v>316</v>
      </c>
    </row>
    <row r="1474" spans="1:13" ht="17.25" customHeight="1">
      <c r="A1474" s="222">
        <v>424651</v>
      </c>
      <c r="B1474" s="222" t="s">
        <v>1215</v>
      </c>
      <c r="C1474" s="222" t="s">
        <v>1216</v>
      </c>
      <c r="D1474" s="222" t="s">
        <v>252</v>
      </c>
      <c r="E1474" s="222" t="s">
        <v>160</v>
      </c>
      <c r="F1474" s="222">
        <v>35431</v>
      </c>
      <c r="G1474" s="222" t="s">
        <v>3636</v>
      </c>
      <c r="H1474" s="222" t="s">
        <v>343</v>
      </c>
      <c r="I1474" s="222" t="s">
        <v>470</v>
      </c>
      <c r="M1474" s="222" t="s">
        <v>337</v>
      </c>
    </row>
    <row r="1475" spans="1:13" ht="17.25" customHeight="1">
      <c r="A1475" s="222">
        <v>424661</v>
      </c>
      <c r="B1475" s="222" t="s">
        <v>3156</v>
      </c>
      <c r="C1475" s="222" t="s">
        <v>74</v>
      </c>
      <c r="D1475" s="222" t="s">
        <v>149</v>
      </c>
      <c r="E1475" s="222" t="s">
        <v>160</v>
      </c>
      <c r="F1475" s="222">
        <v>36161</v>
      </c>
      <c r="G1475" s="222" t="s">
        <v>3653</v>
      </c>
      <c r="H1475" s="222" t="s">
        <v>343</v>
      </c>
      <c r="I1475" s="222" t="s">
        <v>361</v>
      </c>
      <c r="M1475" s="222" t="s">
        <v>331</v>
      </c>
    </row>
    <row r="1476" spans="1:13" ht="17.25" customHeight="1">
      <c r="A1476" s="222">
        <v>424666</v>
      </c>
      <c r="B1476" s="222" t="s">
        <v>3362</v>
      </c>
      <c r="C1476" s="222" t="s">
        <v>94</v>
      </c>
      <c r="D1476" s="222" t="s">
        <v>221</v>
      </c>
      <c r="E1476" s="222" t="s">
        <v>161</v>
      </c>
      <c r="F1476" s="222">
        <v>35468</v>
      </c>
      <c r="G1476" s="222" t="s">
        <v>311</v>
      </c>
      <c r="H1476" s="222" t="s">
        <v>343</v>
      </c>
      <c r="I1476" s="222" t="s">
        <v>361</v>
      </c>
      <c r="M1476" s="222" t="s">
        <v>316</v>
      </c>
    </row>
    <row r="1477" spans="1:13" ht="17.25" customHeight="1">
      <c r="A1477" s="222">
        <v>424667</v>
      </c>
      <c r="B1477" s="222" t="s">
        <v>2046</v>
      </c>
      <c r="C1477" s="222" t="s">
        <v>109</v>
      </c>
      <c r="D1477" s="222" t="s">
        <v>950</v>
      </c>
      <c r="E1477" s="222" t="s">
        <v>161</v>
      </c>
      <c r="F1477" s="222">
        <v>36161</v>
      </c>
      <c r="G1477" s="222" t="s">
        <v>316</v>
      </c>
      <c r="H1477" s="222" t="s">
        <v>343</v>
      </c>
      <c r="I1477" s="222" t="s">
        <v>470</v>
      </c>
      <c r="M1477" s="222" t="s">
        <v>316</v>
      </c>
    </row>
    <row r="1478" spans="1:13" ht="17.25" customHeight="1">
      <c r="A1478" s="222">
        <v>424668</v>
      </c>
      <c r="B1478" s="222" t="s">
        <v>3241</v>
      </c>
      <c r="C1478" s="222" t="s">
        <v>73</v>
      </c>
      <c r="D1478" s="222" t="s">
        <v>825</v>
      </c>
      <c r="E1478" s="222" t="s">
        <v>161</v>
      </c>
      <c r="F1478" s="222">
        <v>33308</v>
      </c>
      <c r="G1478" s="222" t="s">
        <v>311</v>
      </c>
      <c r="H1478" s="222" t="s">
        <v>343</v>
      </c>
      <c r="I1478" s="222" t="s">
        <v>361</v>
      </c>
      <c r="M1478" s="222" t="s">
        <v>316</v>
      </c>
    </row>
    <row r="1479" spans="1:13" ht="17.25" customHeight="1">
      <c r="A1479" s="222">
        <v>424669</v>
      </c>
      <c r="B1479" s="222" t="s">
        <v>2415</v>
      </c>
      <c r="C1479" s="222" t="s">
        <v>108</v>
      </c>
      <c r="D1479" s="222" t="s">
        <v>882</v>
      </c>
      <c r="E1479" s="222" t="s">
        <v>161</v>
      </c>
      <c r="F1479" s="222">
        <v>29382</v>
      </c>
      <c r="G1479" s="222" t="s">
        <v>311</v>
      </c>
      <c r="H1479" s="222" t="s">
        <v>343</v>
      </c>
      <c r="I1479" s="222" t="s">
        <v>470</v>
      </c>
      <c r="M1479" s="222" t="s">
        <v>320</v>
      </c>
    </row>
    <row r="1480" spans="1:13" ht="17.25" customHeight="1">
      <c r="A1480" s="222">
        <v>424672</v>
      </c>
      <c r="B1480" s="222" t="s">
        <v>3192</v>
      </c>
      <c r="C1480" s="222" t="s">
        <v>100</v>
      </c>
      <c r="D1480" s="222" t="s">
        <v>218</v>
      </c>
      <c r="E1480" s="222" t="s">
        <v>160</v>
      </c>
      <c r="F1480" s="222">
        <v>35478</v>
      </c>
      <c r="G1480" s="222" t="s">
        <v>321</v>
      </c>
      <c r="H1480" s="222" t="s">
        <v>343</v>
      </c>
      <c r="I1480" s="222" t="s">
        <v>361</v>
      </c>
      <c r="M1480" s="222" t="s">
        <v>337</v>
      </c>
    </row>
    <row r="1481" spans="1:13" ht="17.25" customHeight="1">
      <c r="A1481" s="222">
        <v>424675</v>
      </c>
      <c r="B1481" s="222" t="s">
        <v>2079</v>
      </c>
      <c r="C1481" s="222" t="s">
        <v>107</v>
      </c>
      <c r="D1481" s="222" t="s">
        <v>222</v>
      </c>
      <c r="E1481" s="222" t="s">
        <v>161</v>
      </c>
      <c r="F1481" s="222">
        <v>31637</v>
      </c>
      <c r="G1481" s="222" t="s">
        <v>311</v>
      </c>
      <c r="H1481" s="222" t="s">
        <v>343</v>
      </c>
      <c r="I1481" s="222" t="s">
        <v>470</v>
      </c>
      <c r="M1481" s="222" t="s">
        <v>320</v>
      </c>
    </row>
    <row r="1482" spans="1:13" ht="17.25" customHeight="1">
      <c r="A1482" s="222">
        <v>424676</v>
      </c>
      <c r="B1482" s="222" t="s">
        <v>2335</v>
      </c>
      <c r="C1482" s="222" t="s">
        <v>2336</v>
      </c>
      <c r="D1482" s="222" t="s">
        <v>149</v>
      </c>
      <c r="E1482" s="222" t="s">
        <v>161</v>
      </c>
      <c r="F1482" s="222">
        <v>31815</v>
      </c>
      <c r="G1482" s="222" t="s">
        <v>311</v>
      </c>
      <c r="H1482" s="222" t="s">
        <v>343</v>
      </c>
      <c r="I1482" s="222" t="s">
        <v>470</v>
      </c>
      <c r="M1482" s="222" t="s">
        <v>324</v>
      </c>
    </row>
    <row r="1483" spans="1:13" ht="17.25" customHeight="1">
      <c r="A1483" s="222">
        <v>424677</v>
      </c>
      <c r="B1483" s="222" t="s">
        <v>2323</v>
      </c>
      <c r="C1483" s="222" t="s">
        <v>73</v>
      </c>
      <c r="D1483" s="222" t="s">
        <v>921</v>
      </c>
      <c r="E1483" s="222" t="s">
        <v>161</v>
      </c>
      <c r="F1483" s="222">
        <v>35065</v>
      </c>
      <c r="G1483" s="222" t="s">
        <v>3709</v>
      </c>
      <c r="H1483" s="222" t="s">
        <v>343</v>
      </c>
      <c r="I1483" s="222" t="s">
        <v>470</v>
      </c>
      <c r="M1483" s="222" t="s">
        <v>325</v>
      </c>
    </row>
    <row r="1484" spans="1:13" ht="17.25" customHeight="1">
      <c r="A1484" s="222">
        <v>424678</v>
      </c>
      <c r="B1484" s="222" t="s">
        <v>1440</v>
      </c>
      <c r="C1484" s="222" t="s">
        <v>67</v>
      </c>
      <c r="D1484" s="222" t="s">
        <v>253</v>
      </c>
      <c r="E1484" s="222" t="s">
        <v>161</v>
      </c>
      <c r="F1484" s="222">
        <v>35074</v>
      </c>
      <c r="G1484" s="222" t="s">
        <v>328</v>
      </c>
      <c r="H1484" s="222" t="s">
        <v>343</v>
      </c>
      <c r="I1484" s="222" t="s">
        <v>470</v>
      </c>
      <c r="M1484" s="222" t="s">
        <v>337</v>
      </c>
    </row>
    <row r="1485" spans="1:13" ht="17.25" customHeight="1">
      <c r="A1485" s="222">
        <v>424682</v>
      </c>
      <c r="B1485" s="222" t="s">
        <v>3263</v>
      </c>
      <c r="C1485" s="222" t="s">
        <v>123</v>
      </c>
      <c r="D1485" s="222" t="s">
        <v>596</v>
      </c>
      <c r="E1485" s="222" t="s">
        <v>161</v>
      </c>
      <c r="F1485" s="222">
        <v>35442</v>
      </c>
      <c r="G1485" s="222" t="s">
        <v>311</v>
      </c>
      <c r="H1485" s="222" t="s">
        <v>343</v>
      </c>
      <c r="I1485" s="222" t="s">
        <v>361</v>
      </c>
      <c r="M1485" s="222" t="s">
        <v>311</v>
      </c>
    </row>
    <row r="1486" spans="1:13" ht="17.25" customHeight="1">
      <c r="A1486" s="222">
        <v>424683</v>
      </c>
      <c r="B1486" s="222" t="s">
        <v>2568</v>
      </c>
      <c r="C1486" s="222" t="s">
        <v>75</v>
      </c>
      <c r="D1486" s="222" t="s">
        <v>254</v>
      </c>
      <c r="E1486" s="222" t="s">
        <v>161</v>
      </c>
      <c r="F1486" s="222">
        <v>34997</v>
      </c>
      <c r="G1486" s="222" t="s">
        <v>311</v>
      </c>
      <c r="H1486" s="222" t="s">
        <v>343</v>
      </c>
      <c r="I1486" s="222" t="s">
        <v>470</v>
      </c>
      <c r="M1486" s="222" t="s">
        <v>311</v>
      </c>
    </row>
    <row r="1487" spans="1:13" ht="17.25" customHeight="1">
      <c r="A1487" s="222">
        <v>424685</v>
      </c>
      <c r="B1487" s="222" t="s">
        <v>1471</v>
      </c>
      <c r="C1487" s="222" t="s">
        <v>612</v>
      </c>
      <c r="D1487" s="222" t="s">
        <v>674</v>
      </c>
      <c r="E1487" s="222" t="s">
        <v>161</v>
      </c>
      <c r="F1487" s="222">
        <v>35668</v>
      </c>
      <c r="G1487" s="222" t="s">
        <v>328</v>
      </c>
      <c r="H1487" s="222" t="s">
        <v>343</v>
      </c>
      <c r="I1487" s="222" t="s">
        <v>470</v>
      </c>
      <c r="M1487" s="222" t="s">
        <v>320</v>
      </c>
    </row>
    <row r="1488" spans="1:13" ht="17.25" customHeight="1">
      <c r="A1488" s="222">
        <v>424692</v>
      </c>
      <c r="B1488" s="222" t="s">
        <v>1886</v>
      </c>
      <c r="C1488" s="222" t="s">
        <v>1887</v>
      </c>
      <c r="D1488" s="222" t="s">
        <v>1888</v>
      </c>
      <c r="E1488" s="222" t="s">
        <v>160</v>
      </c>
      <c r="F1488" s="222">
        <v>35078</v>
      </c>
      <c r="G1488" s="222" t="s">
        <v>3683</v>
      </c>
      <c r="H1488" s="222" t="s">
        <v>343</v>
      </c>
      <c r="I1488" s="222" t="s">
        <v>470</v>
      </c>
      <c r="M1488" s="222" t="s">
        <v>325</v>
      </c>
    </row>
    <row r="1489" spans="1:13" ht="17.25" customHeight="1">
      <c r="A1489" s="222">
        <v>424695</v>
      </c>
      <c r="B1489" s="222" t="s">
        <v>2169</v>
      </c>
      <c r="C1489" s="222" t="s">
        <v>94</v>
      </c>
      <c r="D1489" s="222" t="s">
        <v>225</v>
      </c>
      <c r="E1489" s="222" t="s">
        <v>161</v>
      </c>
      <c r="F1489" s="222">
        <v>28844</v>
      </c>
      <c r="G1489" s="222" t="s">
        <v>3696</v>
      </c>
      <c r="H1489" s="222" t="s">
        <v>343</v>
      </c>
      <c r="I1489" s="222" t="s">
        <v>470</v>
      </c>
      <c r="M1489" s="222" t="s">
        <v>314</v>
      </c>
    </row>
    <row r="1490" spans="1:13" ht="17.25" customHeight="1">
      <c r="A1490" s="222">
        <v>424700</v>
      </c>
      <c r="B1490" s="222" t="s">
        <v>2101</v>
      </c>
      <c r="C1490" s="222" t="s">
        <v>94</v>
      </c>
      <c r="D1490" s="222" t="s">
        <v>252</v>
      </c>
      <c r="E1490" s="222" t="s">
        <v>160</v>
      </c>
      <c r="F1490" s="222">
        <v>32615</v>
      </c>
      <c r="G1490" s="222" t="s">
        <v>311</v>
      </c>
      <c r="H1490" s="222" t="s">
        <v>343</v>
      </c>
      <c r="I1490" s="222" t="s">
        <v>470</v>
      </c>
      <c r="M1490" s="222" t="s">
        <v>337</v>
      </c>
    </row>
    <row r="1491" spans="1:13" ht="17.25" customHeight="1">
      <c r="A1491" s="222">
        <v>424703</v>
      </c>
      <c r="B1491" s="222" t="s">
        <v>3201</v>
      </c>
      <c r="C1491" s="222" t="s">
        <v>1038</v>
      </c>
      <c r="D1491" s="222" t="s">
        <v>849</v>
      </c>
      <c r="E1491" s="222" t="s">
        <v>160</v>
      </c>
      <c r="F1491" s="222">
        <v>34700</v>
      </c>
      <c r="G1491" s="222" t="s">
        <v>3542</v>
      </c>
      <c r="H1491" s="222" t="s">
        <v>343</v>
      </c>
      <c r="I1491" s="222" t="s">
        <v>361</v>
      </c>
      <c r="M1491" s="222" t="s">
        <v>314</v>
      </c>
    </row>
    <row r="1492" spans="1:13" ht="17.25" customHeight="1">
      <c r="A1492" s="222">
        <v>424704</v>
      </c>
      <c r="B1492" s="222" t="s">
        <v>2211</v>
      </c>
      <c r="C1492" s="222" t="s">
        <v>652</v>
      </c>
      <c r="D1492" s="222" t="s">
        <v>572</v>
      </c>
      <c r="E1492" s="222" t="s">
        <v>161</v>
      </c>
      <c r="F1492" s="222">
        <v>35222</v>
      </c>
      <c r="G1492" s="222" t="s">
        <v>3546</v>
      </c>
      <c r="H1492" s="222" t="s">
        <v>343</v>
      </c>
      <c r="I1492" s="222" t="s">
        <v>470</v>
      </c>
      <c r="M1492" s="222" t="s">
        <v>311</v>
      </c>
    </row>
    <row r="1493" spans="1:13" ht="17.25" customHeight="1">
      <c r="A1493" s="222">
        <v>424707</v>
      </c>
      <c r="B1493" s="222" t="s">
        <v>2566</v>
      </c>
      <c r="C1493" s="222" t="s">
        <v>136</v>
      </c>
      <c r="D1493" s="222" t="s">
        <v>2567</v>
      </c>
      <c r="E1493" s="222" t="s">
        <v>160</v>
      </c>
      <c r="F1493" s="222">
        <v>35307</v>
      </c>
      <c r="G1493" s="222" t="s">
        <v>3484</v>
      </c>
      <c r="H1493" s="222" t="s">
        <v>343</v>
      </c>
      <c r="I1493" s="222" t="s">
        <v>470</v>
      </c>
      <c r="M1493" s="222" t="s">
        <v>320</v>
      </c>
    </row>
    <row r="1494" spans="1:13" ht="17.25" customHeight="1">
      <c r="A1494" s="222">
        <v>424716</v>
      </c>
      <c r="B1494" s="222" t="s">
        <v>3320</v>
      </c>
      <c r="C1494" s="222" t="s">
        <v>712</v>
      </c>
      <c r="D1494" s="222" t="s">
        <v>3321</v>
      </c>
      <c r="E1494" s="222" t="s">
        <v>161</v>
      </c>
      <c r="F1494" s="222">
        <v>34335</v>
      </c>
      <c r="G1494" s="222" t="s">
        <v>324</v>
      </c>
      <c r="H1494" s="222" t="s">
        <v>343</v>
      </c>
      <c r="I1494" s="222" t="s">
        <v>361</v>
      </c>
      <c r="M1494" s="222" t="s">
        <v>324</v>
      </c>
    </row>
    <row r="1495" spans="1:13" ht="17.25" customHeight="1">
      <c r="A1495" s="222">
        <v>424720</v>
      </c>
      <c r="B1495" s="222" t="s">
        <v>1757</v>
      </c>
      <c r="C1495" s="222" t="s">
        <v>103</v>
      </c>
      <c r="D1495" s="222" t="s">
        <v>505</v>
      </c>
      <c r="E1495" s="222" t="s">
        <v>161</v>
      </c>
      <c r="F1495" s="222">
        <v>35189</v>
      </c>
      <c r="G1495" s="222" t="s">
        <v>311</v>
      </c>
      <c r="H1495" s="222" t="s">
        <v>343</v>
      </c>
      <c r="I1495" s="222" t="s">
        <v>470</v>
      </c>
      <c r="M1495" s="222" t="s">
        <v>311</v>
      </c>
    </row>
    <row r="1496" spans="1:13" ht="17.25" customHeight="1">
      <c r="A1496" s="222">
        <v>424724</v>
      </c>
      <c r="B1496" s="222" t="s">
        <v>2238</v>
      </c>
      <c r="C1496" s="222" t="s">
        <v>101</v>
      </c>
      <c r="D1496" s="222" t="s">
        <v>2239</v>
      </c>
      <c r="E1496" s="222" t="s">
        <v>160</v>
      </c>
      <c r="F1496" s="222">
        <v>34741</v>
      </c>
      <c r="G1496" s="222" t="s">
        <v>3576</v>
      </c>
      <c r="H1496" s="222" t="s">
        <v>343</v>
      </c>
      <c r="I1496" s="222" t="s">
        <v>470</v>
      </c>
      <c r="M1496" s="222" t="s">
        <v>331</v>
      </c>
    </row>
    <row r="1497" spans="1:13" ht="17.25" customHeight="1">
      <c r="A1497" s="222">
        <v>424725</v>
      </c>
      <c r="B1497" s="222" t="s">
        <v>2378</v>
      </c>
      <c r="C1497" s="222" t="s">
        <v>104</v>
      </c>
      <c r="D1497" s="222" t="s">
        <v>458</v>
      </c>
      <c r="E1497" s="222" t="s">
        <v>160</v>
      </c>
      <c r="F1497" s="222">
        <v>29184</v>
      </c>
      <c r="G1497" s="222" t="s">
        <v>331</v>
      </c>
      <c r="H1497" s="222" t="s">
        <v>343</v>
      </c>
      <c r="I1497" s="222" t="s">
        <v>470</v>
      </c>
      <c r="M1497" s="222" t="s">
        <v>331</v>
      </c>
    </row>
    <row r="1498" spans="1:13" ht="17.25" customHeight="1">
      <c r="A1498" s="222">
        <v>424727</v>
      </c>
      <c r="B1498" s="222" t="s">
        <v>2358</v>
      </c>
      <c r="C1498" s="222" t="s">
        <v>114</v>
      </c>
      <c r="D1498" s="222" t="s">
        <v>915</v>
      </c>
      <c r="E1498" s="222" t="s">
        <v>161</v>
      </c>
      <c r="F1498" s="222">
        <v>36123</v>
      </c>
      <c r="G1498" s="222" t="s">
        <v>311</v>
      </c>
      <c r="H1498" s="222" t="s">
        <v>343</v>
      </c>
      <c r="I1498" s="222" t="s">
        <v>470</v>
      </c>
      <c r="M1498" s="222" t="s">
        <v>311</v>
      </c>
    </row>
    <row r="1499" spans="1:13" ht="17.25" customHeight="1">
      <c r="A1499" s="222">
        <v>424728</v>
      </c>
      <c r="B1499" s="222" t="s">
        <v>2565</v>
      </c>
      <c r="C1499" s="222" t="s">
        <v>134</v>
      </c>
      <c r="D1499" s="222" t="s">
        <v>932</v>
      </c>
      <c r="E1499" s="222" t="s">
        <v>161</v>
      </c>
      <c r="F1499" s="222">
        <v>35643</v>
      </c>
      <c r="G1499" s="222" t="s">
        <v>3477</v>
      </c>
      <c r="H1499" s="222" t="s">
        <v>343</v>
      </c>
      <c r="I1499" s="222" t="s">
        <v>470</v>
      </c>
      <c r="M1499" s="222" t="s">
        <v>320</v>
      </c>
    </row>
    <row r="1500" spans="1:13" ht="17.25" customHeight="1">
      <c r="A1500" s="222">
        <v>424729</v>
      </c>
      <c r="B1500" s="222" t="s">
        <v>1554</v>
      </c>
      <c r="C1500" s="222" t="s">
        <v>103</v>
      </c>
      <c r="D1500" s="222" t="s">
        <v>231</v>
      </c>
      <c r="E1500" s="222" t="s">
        <v>160</v>
      </c>
      <c r="F1500" s="222">
        <v>34595</v>
      </c>
      <c r="G1500" s="222" t="s">
        <v>311</v>
      </c>
      <c r="H1500" s="222" t="s">
        <v>343</v>
      </c>
      <c r="I1500" s="222" t="s">
        <v>470</v>
      </c>
      <c r="M1500" s="222" t="s">
        <v>311</v>
      </c>
    </row>
    <row r="1501" spans="1:13" ht="17.25" customHeight="1">
      <c r="A1501" s="222">
        <v>424732</v>
      </c>
      <c r="B1501" s="222" t="s">
        <v>2210</v>
      </c>
      <c r="C1501" s="222" t="s">
        <v>801</v>
      </c>
      <c r="D1501" s="222" t="s">
        <v>631</v>
      </c>
      <c r="E1501" s="222" t="s">
        <v>161</v>
      </c>
      <c r="F1501" s="222">
        <v>30682</v>
      </c>
      <c r="G1501" s="222" t="s">
        <v>3504</v>
      </c>
      <c r="H1501" s="222" t="s">
        <v>343</v>
      </c>
      <c r="I1501" s="222" t="s">
        <v>470</v>
      </c>
      <c r="M1501" s="222" t="s">
        <v>314</v>
      </c>
    </row>
    <row r="1502" spans="1:13" ht="17.25" customHeight="1">
      <c r="A1502" s="222">
        <v>424734</v>
      </c>
      <c r="B1502" s="222" t="s">
        <v>1825</v>
      </c>
      <c r="C1502" s="222" t="s">
        <v>773</v>
      </c>
      <c r="D1502" s="222" t="s">
        <v>1090</v>
      </c>
      <c r="E1502" s="222" t="s">
        <v>160</v>
      </c>
      <c r="F1502" s="222">
        <v>36161</v>
      </c>
      <c r="G1502" s="222" t="s">
        <v>312</v>
      </c>
      <c r="H1502" s="222" t="s">
        <v>343</v>
      </c>
      <c r="I1502" s="222" t="s">
        <v>470</v>
      </c>
      <c r="M1502" s="222" t="s">
        <v>312</v>
      </c>
    </row>
    <row r="1503" spans="1:13" ht="17.25" customHeight="1">
      <c r="A1503" s="222">
        <v>424740</v>
      </c>
      <c r="B1503" s="222" t="s">
        <v>3441</v>
      </c>
      <c r="C1503" s="222" t="s">
        <v>71</v>
      </c>
      <c r="D1503" s="222" t="s">
        <v>218</v>
      </c>
      <c r="E1503" s="222" t="s">
        <v>160</v>
      </c>
      <c r="F1503" s="222">
        <v>34700</v>
      </c>
      <c r="G1503" s="222" t="s">
        <v>311</v>
      </c>
      <c r="H1503" s="222" t="s">
        <v>343</v>
      </c>
      <c r="I1503" s="222" t="s">
        <v>361</v>
      </c>
      <c r="M1503" s="222" t="s">
        <v>320</v>
      </c>
    </row>
    <row r="1504" spans="1:13" ht="17.25" customHeight="1">
      <c r="A1504" s="222">
        <v>424742</v>
      </c>
      <c r="B1504" s="222" t="s">
        <v>1354</v>
      </c>
      <c r="C1504" s="222" t="s">
        <v>73</v>
      </c>
      <c r="D1504" s="222" t="s">
        <v>253</v>
      </c>
      <c r="E1504" s="222" t="s">
        <v>160</v>
      </c>
      <c r="F1504" s="222">
        <v>34700</v>
      </c>
      <c r="G1504" s="222" t="s">
        <v>317</v>
      </c>
      <c r="H1504" s="222" t="s">
        <v>343</v>
      </c>
      <c r="I1504" s="222" t="s">
        <v>470</v>
      </c>
      <c r="M1504" s="222" t="s">
        <v>320</v>
      </c>
    </row>
    <row r="1505" spans="1:13" ht="17.25" customHeight="1">
      <c r="A1505" s="222">
        <v>424743</v>
      </c>
      <c r="B1505" s="222" t="s">
        <v>3339</v>
      </c>
      <c r="C1505" s="222" t="s">
        <v>873</v>
      </c>
      <c r="D1505" s="222" t="s">
        <v>1799</v>
      </c>
      <c r="E1505" s="222" t="s">
        <v>160</v>
      </c>
      <c r="F1505" s="222">
        <v>34884</v>
      </c>
      <c r="G1505" s="222" t="s">
        <v>311</v>
      </c>
      <c r="H1505" s="222" t="s">
        <v>343</v>
      </c>
      <c r="I1505" s="222" t="s">
        <v>361</v>
      </c>
      <c r="M1505" s="222" t="s">
        <v>311</v>
      </c>
    </row>
    <row r="1506" spans="1:13" ht="17.25" customHeight="1">
      <c r="A1506" s="222">
        <v>424748</v>
      </c>
      <c r="B1506" s="222" t="s">
        <v>3421</v>
      </c>
      <c r="C1506" s="222" t="s">
        <v>731</v>
      </c>
      <c r="D1506" s="222" t="s">
        <v>234</v>
      </c>
      <c r="E1506" s="222" t="s">
        <v>160</v>
      </c>
      <c r="F1506" s="222">
        <v>35796</v>
      </c>
      <c r="G1506" s="222" t="s">
        <v>328</v>
      </c>
      <c r="H1506" s="222" t="s">
        <v>343</v>
      </c>
      <c r="I1506" s="222" t="s">
        <v>361</v>
      </c>
      <c r="M1506" s="222" t="s">
        <v>314</v>
      </c>
    </row>
    <row r="1507" spans="1:13" ht="17.25" customHeight="1">
      <c r="A1507" s="222">
        <v>424753</v>
      </c>
      <c r="B1507" s="222" t="s">
        <v>1552</v>
      </c>
      <c r="C1507" s="222" t="s">
        <v>722</v>
      </c>
      <c r="D1507" s="222" t="s">
        <v>1553</v>
      </c>
      <c r="E1507" s="222" t="s">
        <v>161</v>
      </c>
      <c r="F1507" s="222">
        <v>31063</v>
      </c>
      <c r="G1507" s="222" t="s">
        <v>311</v>
      </c>
      <c r="H1507" s="222" t="s">
        <v>343</v>
      </c>
      <c r="I1507" s="222" t="s">
        <v>470</v>
      </c>
      <c r="M1507" s="222" t="s">
        <v>311</v>
      </c>
    </row>
    <row r="1508" spans="1:13" ht="17.25" customHeight="1">
      <c r="A1508" s="222">
        <v>424755</v>
      </c>
      <c r="B1508" s="222" t="s">
        <v>3314</v>
      </c>
      <c r="C1508" s="222" t="s">
        <v>648</v>
      </c>
      <c r="D1508" s="222" t="s">
        <v>222</v>
      </c>
      <c r="E1508" s="222" t="s">
        <v>160</v>
      </c>
      <c r="F1508" s="222">
        <v>33819</v>
      </c>
      <c r="G1508" s="222" t="s">
        <v>311</v>
      </c>
      <c r="H1508" s="222" t="s">
        <v>343</v>
      </c>
      <c r="I1508" s="222" t="s">
        <v>361</v>
      </c>
      <c r="M1508" s="222" t="s">
        <v>311</v>
      </c>
    </row>
    <row r="1509" spans="1:13" ht="17.25" customHeight="1">
      <c r="A1509" s="222">
        <v>424762</v>
      </c>
      <c r="B1509" s="222" t="s">
        <v>2254</v>
      </c>
      <c r="C1509" s="222" t="s">
        <v>116</v>
      </c>
      <c r="D1509" s="222" t="s">
        <v>221</v>
      </c>
      <c r="E1509" s="222" t="s">
        <v>160</v>
      </c>
      <c r="F1509" s="222">
        <v>31474</v>
      </c>
      <c r="G1509" s="222" t="s">
        <v>3626</v>
      </c>
      <c r="H1509" s="222" t="s">
        <v>343</v>
      </c>
      <c r="I1509" s="222" t="s">
        <v>470</v>
      </c>
      <c r="M1509" s="222" t="s">
        <v>314</v>
      </c>
    </row>
    <row r="1510" spans="1:13" ht="17.25" customHeight="1">
      <c r="A1510" s="222">
        <v>424764</v>
      </c>
      <c r="B1510" s="222" t="s">
        <v>3404</v>
      </c>
      <c r="C1510" s="222" t="s">
        <v>937</v>
      </c>
      <c r="D1510" s="222" t="s">
        <v>233</v>
      </c>
      <c r="E1510" s="222" t="s">
        <v>161</v>
      </c>
      <c r="F1510" s="222">
        <v>34551</v>
      </c>
      <c r="G1510" s="222" t="s">
        <v>311</v>
      </c>
      <c r="H1510" s="222" t="s">
        <v>343</v>
      </c>
      <c r="I1510" s="222" t="s">
        <v>361</v>
      </c>
      <c r="M1510" s="222" t="s">
        <v>311</v>
      </c>
    </row>
    <row r="1511" spans="1:13" ht="17.25" customHeight="1">
      <c r="A1511" s="222">
        <v>424768</v>
      </c>
      <c r="B1511" s="222" t="s">
        <v>1209</v>
      </c>
      <c r="C1511" s="222" t="s">
        <v>1009</v>
      </c>
      <c r="D1511" s="222" t="s">
        <v>257</v>
      </c>
      <c r="E1511" s="222" t="s">
        <v>160</v>
      </c>
      <c r="F1511" s="222">
        <v>29952</v>
      </c>
      <c r="G1511" s="222" t="s">
        <v>311</v>
      </c>
      <c r="H1511" s="222" t="s">
        <v>343</v>
      </c>
      <c r="I1511" s="222" t="s">
        <v>361</v>
      </c>
      <c r="M1511" s="222" t="s">
        <v>311</v>
      </c>
    </row>
    <row r="1512" spans="1:13" ht="17.25" customHeight="1">
      <c r="A1512" s="222">
        <v>424773</v>
      </c>
      <c r="B1512" s="222" t="s">
        <v>1602</v>
      </c>
      <c r="C1512" s="222" t="s">
        <v>1157</v>
      </c>
      <c r="D1512" s="222" t="s">
        <v>242</v>
      </c>
      <c r="E1512" s="222" t="s">
        <v>161</v>
      </c>
      <c r="F1512" s="222">
        <v>32143</v>
      </c>
      <c r="G1512" s="222" t="s">
        <v>314</v>
      </c>
      <c r="H1512" s="222" t="s">
        <v>343</v>
      </c>
      <c r="I1512" s="222" t="s">
        <v>470</v>
      </c>
      <c r="M1512" s="222" t="s">
        <v>314</v>
      </c>
    </row>
    <row r="1513" spans="1:13" ht="17.25" customHeight="1">
      <c r="A1513" s="222">
        <v>424776</v>
      </c>
      <c r="B1513" s="222" t="s">
        <v>1600</v>
      </c>
      <c r="C1513" s="222" t="s">
        <v>679</v>
      </c>
      <c r="D1513" s="222" t="s">
        <v>1601</v>
      </c>
      <c r="E1513" s="222" t="s">
        <v>160</v>
      </c>
      <c r="F1513" s="222">
        <v>31900</v>
      </c>
      <c r="G1513" s="222" t="s">
        <v>311</v>
      </c>
      <c r="H1513" s="222" t="s">
        <v>343</v>
      </c>
      <c r="I1513" s="222" t="s">
        <v>470</v>
      </c>
      <c r="M1513" s="222" t="s">
        <v>320</v>
      </c>
    </row>
    <row r="1514" spans="1:13" ht="17.25" customHeight="1">
      <c r="A1514" s="222">
        <v>424777</v>
      </c>
      <c r="B1514" s="222" t="s">
        <v>2019</v>
      </c>
      <c r="C1514" s="222" t="s">
        <v>92</v>
      </c>
      <c r="D1514" s="222" t="s">
        <v>235</v>
      </c>
      <c r="E1514" s="222" t="s">
        <v>161</v>
      </c>
      <c r="F1514" s="222">
        <v>30822</v>
      </c>
      <c r="G1514" s="222" t="s">
        <v>311</v>
      </c>
      <c r="H1514" s="222" t="s">
        <v>343</v>
      </c>
      <c r="I1514" s="222" t="s">
        <v>470</v>
      </c>
      <c r="M1514" s="222" t="s">
        <v>337</v>
      </c>
    </row>
    <row r="1515" spans="1:13" ht="17.25" customHeight="1">
      <c r="A1515" s="222">
        <v>424780</v>
      </c>
      <c r="B1515" s="222" t="s">
        <v>3384</v>
      </c>
      <c r="C1515" s="222" t="s">
        <v>3385</v>
      </c>
      <c r="D1515" s="222" t="s">
        <v>849</v>
      </c>
      <c r="E1515" s="222" t="s">
        <v>160</v>
      </c>
      <c r="F1515" s="222">
        <v>33344</v>
      </c>
      <c r="G1515" s="222" t="s">
        <v>311</v>
      </c>
      <c r="H1515" s="222" t="s">
        <v>343</v>
      </c>
      <c r="I1515" s="222" t="s">
        <v>361</v>
      </c>
      <c r="M1515" s="222" t="s">
        <v>311</v>
      </c>
    </row>
    <row r="1516" spans="1:13" ht="17.25" customHeight="1">
      <c r="A1516" s="222">
        <v>424784</v>
      </c>
      <c r="B1516" s="222" t="s">
        <v>2277</v>
      </c>
      <c r="C1516" s="222" t="s">
        <v>2278</v>
      </c>
      <c r="D1516" s="222" t="s">
        <v>102</v>
      </c>
      <c r="E1516" s="222" t="s">
        <v>161</v>
      </c>
      <c r="F1516" s="222">
        <v>34209</v>
      </c>
      <c r="G1516" s="222" t="s">
        <v>3564</v>
      </c>
      <c r="H1516" s="222" t="s">
        <v>343</v>
      </c>
      <c r="I1516" s="222" t="s">
        <v>470</v>
      </c>
      <c r="M1516" s="222" t="s">
        <v>342</v>
      </c>
    </row>
    <row r="1517" spans="1:13" ht="17.25" customHeight="1">
      <c r="A1517" s="222">
        <v>424785</v>
      </c>
      <c r="B1517" s="222" t="s">
        <v>3240</v>
      </c>
      <c r="C1517" s="222" t="s">
        <v>640</v>
      </c>
      <c r="D1517" s="222" t="s">
        <v>537</v>
      </c>
      <c r="E1517" s="222" t="s">
        <v>160</v>
      </c>
      <c r="F1517" s="222">
        <v>35309</v>
      </c>
      <c r="G1517" s="222" t="s">
        <v>311</v>
      </c>
      <c r="H1517" s="222" t="s">
        <v>343</v>
      </c>
      <c r="I1517" s="222" t="s">
        <v>361</v>
      </c>
      <c r="M1517" s="222" t="s">
        <v>311</v>
      </c>
    </row>
    <row r="1518" spans="1:13" ht="17.25" customHeight="1">
      <c r="A1518" s="222">
        <v>424794</v>
      </c>
      <c r="B1518" s="222" t="s">
        <v>3440</v>
      </c>
      <c r="C1518" s="222" t="s">
        <v>262</v>
      </c>
      <c r="D1518" s="222" t="s">
        <v>235</v>
      </c>
      <c r="E1518" s="222" t="s">
        <v>160</v>
      </c>
      <c r="F1518" s="222">
        <v>34596</v>
      </c>
      <c r="G1518" s="222" t="s">
        <v>315</v>
      </c>
      <c r="H1518" s="222" t="s">
        <v>343</v>
      </c>
      <c r="I1518" s="222" t="s">
        <v>361</v>
      </c>
      <c r="M1518" s="222" t="s">
        <v>320</v>
      </c>
    </row>
    <row r="1519" spans="1:13" ht="17.25" customHeight="1">
      <c r="A1519" s="222">
        <v>424795</v>
      </c>
      <c r="B1519" s="222" t="s">
        <v>2564</v>
      </c>
      <c r="C1519" s="222" t="s">
        <v>694</v>
      </c>
      <c r="D1519" s="222" t="s">
        <v>218</v>
      </c>
      <c r="E1519" s="222" t="s">
        <v>161</v>
      </c>
      <c r="F1519" s="222">
        <v>35986</v>
      </c>
      <c r="G1519" s="222" t="s">
        <v>311</v>
      </c>
      <c r="H1519" s="222" t="s">
        <v>343</v>
      </c>
      <c r="I1519" s="222" t="s">
        <v>470</v>
      </c>
      <c r="M1519" s="222" t="s">
        <v>311</v>
      </c>
    </row>
    <row r="1520" spans="1:13" ht="17.25" customHeight="1">
      <c r="A1520" s="222">
        <v>424797</v>
      </c>
      <c r="B1520" s="222" t="s">
        <v>2100</v>
      </c>
      <c r="C1520" s="222" t="s">
        <v>1057</v>
      </c>
      <c r="D1520" s="222" t="s">
        <v>102</v>
      </c>
      <c r="E1520" s="222" t="s">
        <v>161</v>
      </c>
      <c r="F1520" s="222">
        <v>35796</v>
      </c>
      <c r="H1520" s="222" t="s">
        <v>343</v>
      </c>
      <c r="I1520" s="222" t="s">
        <v>470</v>
      </c>
      <c r="M1520" s="222" t="s">
        <v>311</v>
      </c>
    </row>
    <row r="1521" spans="1:13" ht="17.25" customHeight="1">
      <c r="A1521" s="222">
        <v>424798</v>
      </c>
      <c r="B1521" s="222" t="s">
        <v>2562</v>
      </c>
      <c r="C1521" s="222" t="s">
        <v>127</v>
      </c>
      <c r="D1521" s="222" t="s">
        <v>2563</v>
      </c>
      <c r="E1521" s="222" t="s">
        <v>161</v>
      </c>
      <c r="F1521" s="222">
        <v>33611</v>
      </c>
      <c r="G1521" s="222" t="s">
        <v>311</v>
      </c>
      <c r="H1521" s="222" t="s">
        <v>343</v>
      </c>
      <c r="I1521" s="222" t="s">
        <v>470</v>
      </c>
      <c r="M1521" s="222" t="s">
        <v>320</v>
      </c>
    </row>
    <row r="1522" spans="1:13" ht="17.25" customHeight="1">
      <c r="A1522" s="222">
        <v>424800</v>
      </c>
      <c r="B1522" s="222" t="s">
        <v>3327</v>
      </c>
      <c r="C1522" s="222" t="s">
        <v>669</v>
      </c>
      <c r="D1522" s="222" t="s">
        <v>957</v>
      </c>
      <c r="E1522" s="222" t="s">
        <v>160</v>
      </c>
      <c r="F1522" s="222">
        <v>36342</v>
      </c>
      <c r="G1522" s="222" t="s">
        <v>328</v>
      </c>
      <c r="H1522" s="222" t="s">
        <v>343</v>
      </c>
      <c r="I1522" s="222" t="s">
        <v>361</v>
      </c>
      <c r="M1522" s="222" t="s">
        <v>320</v>
      </c>
    </row>
    <row r="1523" spans="1:13" ht="17.25" customHeight="1">
      <c r="A1523" s="222">
        <v>424801</v>
      </c>
      <c r="B1523" s="222" t="s">
        <v>2561</v>
      </c>
      <c r="C1523" s="222" t="s">
        <v>847</v>
      </c>
      <c r="D1523" s="222" t="s">
        <v>252</v>
      </c>
      <c r="E1523" s="222" t="s">
        <v>161</v>
      </c>
      <c r="F1523" s="222">
        <v>31829</v>
      </c>
      <c r="G1523" s="222" t="s">
        <v>311</v>
      </c>
      <c r="H1523" s="222" t="s">
        <v>343</v>
      </c>
      <c r="I1523" s="222" t="s">
        <v>470</v>
      </c>
      <c r="M1523" s="222" t="s">
        <v>314</v>
      </c>
    </row>
    <row r="1524" spans="1:13" ht="17.25" customHeight="1">
      <c r="A1524" s="222">
        <v>424804</v>
      </c>
      <c r="B1524" s="222" t="s">
        <v>3189</v>
      </c>
      <c r="C1524" s="222" t="s">
        <v>3190</v>
      </c>
      <c r="D1524" s="222" t="s">
        <v>3191</v>
      </c>
      <c r="E1524" s="222" t="s">
        <v>160</v>
      </c>
      <c r="F1524" s="222">
        <v>35445</v>
      </c>
      <c r="G1524" s="222" t="s">
        <v>3510</v>
      </c>
      <c r="H1524" s="222" t="s">
        <v>343</v>
      </c>
      <c r="I1524" s="222" t="s">
        <v>361</v>
      </c>
      <c r="M1524" s="222" t="s">
        <v>320</v>
      </c>
    </row>
    <row r="1525" spans="1:13" ht="17.25" customHeight="1">
      <c r="A1525" s="222">
        <v>424807</v>
      </c>
      <c r="B1525" s="222" t="s">
        <v>1439</v>
      </c>
      <c r="C1525" s="222" t="s">
        <v>1272</v>
      </c>
      <c r="D1525" s="222" t="s">
        <v>293</v>
      </c>
      <c r="E1525" s="222" t="s">
        <v>160</v>
      </c>
      <c r="F1525" s="222">
        <v>35802</v>
      </c>
      <c r="H1525" s="222" t="s">
        <v>343</v>
      </c>
      <c r="I1525" s="222" t="s">
        <v>470</v>
      </c>
      <c r="M1525" s="222" t="s">
        <v>311</v>
      </c>
    </row>
    <row r="1526" spans="1:13" ht="17.25" customHeight="1">
      <c r="A1526" s="222">
        <v>424808</v>
      </c>
      <c r="B1526" s="222" t="s">
        <v>1353</v>
      </c>
      <c r="C1526" s="222" t="s">
        <v>92</v>
      </c>
      <c r="D1526" s="222" t="s">
        <v>237</v>
      </c>
      <c r="E1526" s="222" t="s">
        <v>161</v>
      </c>
      <c r="F1526" s="222">
        <v>35624</v>
      </c>
      <c r="G1526" s="222" t="s">
        <v>311</v>
      </c>
      <c r="H1526" s="222" t="s">
        <v>343</v>
      </c>
      <c r="I1526" s="222" t="s">
        <v>470</v>
      </c>
      <c r="M1526" s="222" t="s">
        <v>311</v>
      </c>
    </row>
    <row r="1527" spans="1:13" ht="17.25" customHeight="1">
      <c r="A1527" s="222">
        <v>424809</v>
      </c>
      <c r="B1527" s="222" t="s">
        <v>3165</v>
      </c>
      <c r="C1527" s="222" t="s">
        <v>94</v>
      </c>
      <c r="D1527" s="222" t="s">
        <v>221</v>
      </c>
      <c r="E1527" s="222" t="s">
        <v>161</v>
      </c>
      <c r="F1527" s="222">
        <v>36078</v>
      </c>
      <c r="G1527" s="222" t="s">
        <v>311</v>
      </c>
      <c r="H1527" s="222" t="s">
        <v>343</v>
      </c>
      <c r="I1527" s="222" t="s">
        <v>361</v>
      </c>
      <c r="M1527" s="222" t="s">
        <v>311</v>
      </c>
    </row>
    <row r="1528" spans="1:13" ht="17.25" customHeight="1">
      <c r="A1528" s="222">
        <v>424812</v>
      </c>
      <c r="B1528" s="222" t="s">
        <v>3164</v>
      </c>
      <c r="C1528" s="222" t="s">
        <v>141</v>
      </c>
      <c r="D1528" s="222" t="s">
        <v>818</v>
      </c>
      <c r="E1528" s="222" t="s">
        <v>161</v>
      </c>
      <c r="F1528" s="222">
        <v>34335</v>
      </c>
      <c r="G1528" s="222" t="s">
        <v>311</v>
      </c>
      <c r="H1528" s="222" t="s">
        <v>343</v>
      </c>
      <c r="I1528" s="222" t="s">
        <v>361</v>
      </c>
      <c r="M1528" s="222" t="s">
        <v>311</v>
      </c>
    </row>
    <row r="1529" spans="1:13" ht="17.25" customHeight="1">
      <c r="A1529" s="222">
        <v>424816</v>
      </c>
      <c r="B1529" s="222" t="s">
        <v>2560</v>
      </c>
      <c r="C1529" s="222" t="s">
        <v>581</v>
      </c>
      <c r="D1529" s="222" t="s">
        <v>562</v>
      </c>
      <c r="E1529" s="222" t="s">
        <v>160</v>
      </c>
      <c r="F1529" s="222">
        <v>35065</v>
      </c>
      <c r="G1529" s="222" t="s">
        <v>311</v>
      </c>
      <c r="H1529" s="222" t="s">
        <v>343</v>
      </c>
      <c r="I1529" s="222" t="s">
        <v>470</v>
      </c>
      <c r="M1529" s="222" t="s">
        <v>314</v>
      </c>
    </row>
    <row r="1530" spans="1:13" ht="17.25" customHeight="1">
      <c r="A1530" s="222">
        <v>424817</v>
      </c>
      <c r="B1530" s="222" t="s">
        <v>1391</v>
      </c>
      <c r="C1530" s="222" t="s">
        <v>826</v>
      </c>
      <c r="D1530" s="222" t="s">
        <v>717</v>
      </c>
      <c r="E1530" s="222" t="s">
        <v>161</v>
      </c>
      <c r="F1530" s="222">
        <v>34963</v>
      </c>
      <c r="G1530" s="222" t="s">
        <v>3516</v>
      </c>
      <c r="H1530" s="222" t="s">
        <v>343</v>
      </c>
      <c r="I1530" s="222" t="s">
        <v>470</v>
      </c>
      <c r="M1530" s="222" t="s">
        <v>320</v>
      </c>
    </row>
    <row r="1531" spans="1:13" ht="17.25" customHeight="1">
      <c r="A1531" s="222">
        <v>424819</v>
      </c>
      <c r="B1531" s="222" t="s">
        <v>2322</v>
      </c>
      <c r="C1531" s="222" t="s">
        <v>659</v>
      </c>
      <c r="D1531" s="222" t="s">
        <v>841</v>
      </c>
      <c r="E1531" s="222" t="s">
        <v>161</v>
      </c>
      <c r="F1531" s="222">
        <v>30372</v>
      </c>
      <c r="G1531" s="222" t="s">
        <v>3708</v>
      </c>
      <c r="H1531" s="222" t="s">
        <v>343</v>
      </c>
      <c r="I1531" s="222" t="s">
        <v>470</v>
      </c>
      <c r="M1531" s="222" t="s">
        <v>320</v>
      </c>
    </row>
    <row r="1532" spans="1:13" ht="17.25" customHeight="1">
      <c r="A1532" s="222">
        <v>424820</v>
      </c>
      <c r="B1532" s="222" t="s">
        <v>3285</v>
      </c>
      <c r="C1532" s="222" t="s">
        <v>679</v>
      </c>
      <c r="D1532" s="222" t="s">
        <v>796</v>
      </c>
      <c r="E1532" s="222" t="s">
        <v>161</v>
      </c>
      <c r="F1532" s="222">
        <v>35796</v>
      </c>
      <c r="G1532" s="222" t="s">
        <v>311</v>
      </c>
      <c r="H1532" s="222" t="s">
        <v>343</v>
      </c>
      <c r="I1532" s="222" t="s">
        <v>361</v>
      </c>
      <c r="M1532" s="222" t="s">
        <v>327</v>
      </c>
    </row>
    <row r="1533" spans="1:13" ht="17.25" customHeight="1">
      <c r="A1533" s="222">
        <v>424823</v>
      </c>
      <c r="B1533" s="222" t="s">
        <v>3271</v>
      </c>
      <c r="C1533" s="222" t="s">
        <v>3272</v>
      </c>
      <c r="D1533" s="222" t="s">
        <v>3273</v>
      </c>
      <c r="E1533" s="222" t="s">
        <v>161</v>
      </c>
      <c r="F1533" s="222">
        <v>34408</v>
      </c>
      <c r="G1533" s="222" t="s">
        <v>311</v>
      </c>
      <c r="H1533" s="222" t="s">
        <v>343</v>
      </c>
      <c r="I1533" s="222" t="s">
        <v>361</v>
      </c>
      <c r="M1533" s="222" t="s">
        <v>320</v>
      </c>
    </row>
    <row r="1534" spans="1:13" ht="17.25" customHeight="1">
      <c r="A1534" s="222">
        <v>424824</v>
      </c>
      <c r="B1534" s="222" t="s">
        <v>3439</v>
      </c>
      <c r="C1534" s="222" t="s">
        <v>742</v>
      </c>
      <c r="D1534" s="222" t="s">
        <v>3275</v>
      </c>
      <c r="E1534" s="222" t="s">
        <v>161</v>
      </c>
      <c r="F1534" s="222">
        <v>32874</v>
      </c>
      <c r="G1534" s="222" t="s">
        <v>311</v>
      </c>
      <c r="H1534" s="222" t="s">
        <v>343</v>
      </c>
      <c r="I1534" s="222" t="s">
        <v>361</v>
      </c>
      <c r="M1534" s="222" t="s">
        <v>311</v>
      </c>
    </row>
    <row r="1535" spans="1:13" ht="17.25" customHeight="1">
      <c r="A1535" s="222">
        <v>424827</v>
      </c>
      <c r="B1535" s="222" t="s">
        <v>1438</v>
      </c>
      <c r="C1535" s="222" t="s">
        <v>905</v>
      </c>
      <c r="D1535" s="222" t="s">
        <v>505</v>
      </c>
      <c r="E1535" s="222" t="s">
        <v>161</v>
      </c>
      <c r="F1535" s="222">
        <v>35094</v>
      </c>
      <c r="G1535" s="222" t="s">
        <v>311</v>
      </c>
      <c r="H1535" s="222" t="s">
        <v>343</v>
      </c>
      <c r="I1535" s="222" t="s">
        <v>470</v>
      </c>
      <c r="M1535" s="222" t="s">
        <v>311</v>
      </c>
    </row>
    <row r="1536" spans="1:13" ht="17.25" customHeight="1">
      <c r="A1536" s="222">
        <v>424829</v>
      </c>
      <c r="B1536" s="222" t="s">
        <v>2320</v>
      </c>
      <c r="C1536" s="222" t="s">
        <v>2321</v>
      </c>
      <c r="D1536" s="222" t="s">
        <v>1003</v>
      </c>
      <c r="E1536" s="222" t="s">
        <v>160</v>
      </c>
      <c r="F1536" s="222">
        <v>36161</v>
      </c>
      <c r="G1536" s="222" t="s">
        <v>311</v>
      </c>
      <c r="H1536" s="222" t="s">
        <v>343</v>
      </c>
      <c r="I1536" s="222" t="s">
        <v>470</v>
      </c>
      <c r="M1536" s="222" t="s">
        <v>311</v>
      </c>
    </row>
    <row r="1537" spans="1:13" ht="17.25" customHeight="1">
      <c r="A1537" s="222">
        <v>424833</v>
      </c>
      <c r="B1537" s="222" t="s">
        <v>2559</v>
      </c>
      <c r="C1537" s="222" t="s">
        <v>597</v>
      </c>
      <c r="D1537" s="222" t="s">
        <v>693</v>
      </c>
      <c r="E1537" s="222" t="s">
        <v>160</v>
      </c>
      <c r="F1537" s="222">
        <v>35065</v>
      </c>
      <c r="G1537" s="222" t="s">
        <v>311</v>
      </c>
      <c r="H1537" s="222" t="s">
        <v>343</v>
      </c>
      <c r="I1537" s="222" t="s">
        <v>470</v>
      </c>
      <c r="M1537" s="222" t="s">
        <v>311</v>
      </c>
    </row>
    <row r="1538" spans="1:13" ht="17.25" customHeight="1">
      <c r="A1538" s="222">
        <v>424835</v>
      </c>
      <c r="B1538" s="222" t="s">
        <v>2558</v>
      </c>
      <c r="C1538" s="222" t="s">
        <v>84</v>
      </c>
      <c r="D1538" s="222" t="s">
        <v>728</v>
      </c>
      <c r="E1538" s="222" t="s">
        <v>160</v>
      </c>
      <c r="F1538" s="222">
        <v>34460</v>
      </c>
      <c r="G1538" s="222" t="s">
        <v>311</v>
      </c>
      <c r="H1538" s="222" t="s">
        <v>343</v>
      </c>
      <c r="I1538" s="222" t="s">
        <v>470</v>
      </c>
      <c r="M1538" s="222" t="s">
        <v>327</v>
      </c>
    </row>
    <row r="1539" spans="1:13" ht="17.25" customHeight="1">
      <c r="A1539" s="222">
        <v>424839</v>
      </c>
      <c r="B1539" s="222" t="s">
        <v>3357</v>
      </c>
      <c r="C1539" s="222" t="s">
        <v>73</v>
      </c>
      <c r="D1539" s="222" t="s">
        <v>270</v>
      </c>
      <c r="E1539" s="222" t="s">
        <v>160</v>
      </c>
      <c r="F1539" s="222">
        <v>35191</v>
      </c>
      <c r="G1539" s="222" t="s">
        <v>311</v>
      </c>
      <c r="H1539" s="222" t="s">
        <v>343</v>
      </c>
      <c r="I1539" s="222" t="s">
        <v>361</v>
      </c>
      <c r="M1539" s="222" t="s">
        <v>311</v>
      </c>
    </row>
    <row r="1540" spans="1:13" ht="17.25" customHeight="1">
      <c r="A1540" s="222">
        <v>424843</v>
      </c>
      <c r="B1540" s="222" t="s">
        <v>1040</v>
      </c>
      <c r="C1540" s="222" t="s">
        <v>923</v>
      </c>
      <c r="D1540" s="222" t="s">
        <v>244</v>
      </c>
      <c r="E1540" s="222" t="s">
        <v>160</v>
      </c>
      <c r="F1540" s="222">
        <v>33239</v>
      </c>
      <c r="G1540" s="222" t="s">
        <v>311</v>
      </c>
      <c r="H1540" s="222" t="s">
        <v>343</v>
      </c>
      <c r="I1540" s="222" t="s">
        <v>470</v>
      </c>
      <c r="M1540" s="222" t="s">
        <v>324</v>
      </c>
    </row>
    <row r="1541" spans="1:13" ht="17.25" customHeight="1">
      <c r="A1541" s="222">
        <v>424849</v>
      </c>
      <c r="B1541" s="222" t="s">
        <v>2557</v>
      </c>
      <c r="C1541" s="222" t="s">
        <v>639</v>
      </c>
      <c r="D1541" s="222" t="s">
        <v>591</v>
      </c>
      <c r="E1541" s="222" t="s">
        <v>160</v>
      </c>
      <c r="F1541" s="222">
        <v>36188</v>
      </c>
      <c r="G1541" s="222" t="s">
        <v>311</v>
      </c>
      <c r="H1541" s="222" t="s">
        <v>343</v>
      </c>
      <c r="I1541" s="222" t="s">
        <v>470</v>
      </c>
      <c r="M1541" s="222" t="s">
        <v>311</v>
      </c>
    </row>
    <row r="1542" spans="1:13" ht="17.25" customHeight="1">
      <c r="A1542" s="222">
        <v>424850</v>
      </c>
      <c r="B1542" s="222" t="s">
        <v>2556</v>
      </c>
      <c r="C1542" s="222" t="s">
        <v>109</v>
      </c>
      <c r="D1542" s="222" t="s">
        <v>1135</v>
      </c>
      <c r="E1542" s="222" t="s">
        <v>160</v>
      </c>
      <c r="F1542" s="222">
        <v>33401</v>
      </c>
      <c r="G1542" s="222" t="s">
        <v>311</v>
      </c>
      <c r="H1542" s="222" t="s">
        <v>343</v>
      </c>
      <c r="I1542" s="222" t="s">
        <v>470</v>
      </c>
      <c r="M1542" s="222" t="s">
        <v>311</v>
      </c>
    </row>
    <row r="1543" spans="1:13" ht="17.25" customHeight="1">
      <c r="A1543" s="222">
        <v>424851</v>
      </c>
      <c r="B1543" s="222" t="s">
        <v>2555</v>
      </c>
      <c r="C1543" s="222" t="s">
        <v>697</v>
      </c>
      <c r="D1543" s="222" t="s">
        <v>700</v>
      </c>
      <c r="E1543" s="222" t="s">
        <v>161</v>
      </c>
      <c r="F1543" s="222">
        <v>35527</v>
      </c>
      <c r="G1543" s="222" t="s">
        <v>3596</v>
      </c>
      <c r="H1543" s="222" t="s">
        <v>343</v>
      </c>
      <c r="I1543" s="222" t="s">
        <v>470</v>
      </c>
      <c r="M1543" s="222" t="s">
        <v>320</v>
      </c>
    </row>
    <row r="1544" spans="1:13" ht="17.25" customHeight="1">
      <c r="A1544" s="222">
        <v>424852</v>
      </c>
      <c r="B1544" s="222" t="s">
        <v>1956</v>
      </c>
      <c r="C1544" s="222" t="s">
        <v>773</v>
      </c>
      <c r="D1544" s="222" t="s">
        <v>220</v>
      </c>
      <c r="E1544" s="222" t="s">
        <v>161</v>
      </c>
      <c r="F1544" s="222">
        <v>33623</v>
      </c>
      <c r="G1544" s="222" t="s">
        <v>341</v>
      </c>
      <c r="H1544" s="222" t="s">
        <v>343</v>
      </c>
      <c r="I1544" s="222" t="s">
        <v>470</v>
      </c>
      <c r="M1544" s="222" t="s">
        <v>341</v>
      </c>
    </row>
    <row r="1545" spans="1:13" ht="17.25" customHeight="1">
      <c r="A1545" s="222">
        <v>424855</v>
      </c>
      <c r="B1545" s="222" t="s">
        <v>2045</v>
      </c>
      <c r="C1545" s="222" t="s">
        <v>598</v>
      </c>
      <c r="D1545" s="222" t="s">
        <v>579</v>
      </c>
      <c r="E1545" s="222" t="s">
        <v>160</v>
      </c>
      <c r="F1545" s="222">
        <v>26899</v>
      </c>
      <c r="G1545" s="222" t="s">
        <v>311</v>
      </c>
      <c r="H1545" s="222" t="s">
        <v>343</v>
      </c>
      <c r="I1545" s="222" t="s">
        <v>470</v>
      </c>
      <c r="M1545" s="222" t="s">
        <v>311</v>
      </c>
    </row>
    <row r="1546" spans="1:13" ht="17.25" customHeight="1">
      <c r="A1546" s="222">
        <v>424856</v>
      </c>
      <c r="B1546" s="222" t="s">
        <v>2334</v>
      </c>
      <c r="C1546" s="222" t="s">
        <v>621</v>
      </c>
      <c r="D1546" s="222" t="s">
        <v>772</v>
      </c>
      <c r="E1546" s="222" t="s">
        <v>161</v>
      </c>
      <c r="F1546" s="222">
        <v>31116</v>
      </c>
      <c r="G1546" s="222" t="s">
        <v>3711</v>
      </c>
      <c r="H1546" s="222" t="s">
        <v>343</v>
      </c>
      <c r="I1546" s="222" t="s">
        <v>470</v>
      </c>
      <c r="M1546" s="222" t="s">
        <v>316</v>
      </c>
    </row>
    <row r="1547" spans="1:13" ht="17.25" customHeight="1">
      <c r="A1547" s="222">
        <v>424860</v>
      </c>
      <c r="B1547" s="222" t="s">
        <v>2167</v>
      </c>
      <c r="C1547" s="222" t="s">
        <v>73</v>
      </c>
      <c r="D1547" s="222" t="s">
        <v>2168</v>
      </c>
      <c r="E1547" s="222" t="s">
        <v>160</v>
      </c>
      <c r="F1547" s="222">
        <v>35145</v>
      </c>
      <c r="H1547" s="222" t="s">
        <v>343</v>
      </c>
      <c r="I1547" s="222" t="s">
        <v>470</v>
      </c>
      <c r="M1547" s="222" t="s">
        <v>312</v>
      </c>
    </row>
    <row r="1548" spans="1:13" ht="17.25" customHeight="1">
      <c r="A1548" s="222">
        <v>424861</v>
      </c>
      <c r="B1548" s="222" t="s">
        <v>2469</v>
      </c>
      <c r="C1548" s="222" t="s">
        <v>2470</v>
      </c>
      <c r="D1548" s="222" t="s">
        <v>256</v>
      </c>
      <c r="E1548" s="222" t="s">
        <v>160</v>
      </c>
      <c r="F1548" s="222">
        <v>34200</v>
      </c>
      <c r="G1548" s="222" t="s">
        <v>324</v>
      </c>
      <c r="H1548" s="222" t="s">
        <v>343</v>
      </c>
      <c r="I1548" s="222" t="s">
        <v>470</v>
      </c>
      <c r="M1548" s="222" t="s">
        <v>324</v>
      </c>
    </row>
    <row r="1549" spans="1:13" ht="17.25" customHeight="1">
      <c r="A1549" s="222">
        <v>424862</v>
      </c>
      <c r="B1549" s="222" t="s">
        <v>1664</v>
      </c>
      <c r="C1549" s="222" t="s">
        <v>672</v>
      </c>
      <c r="D1549" s="222" t="s">
        <v>840</v>
      </c>
      <c r="E1549" s="222" t="s">
        <v>160</v>
      </c>
      <c r="H1549" s="222" t="s">
        <v>343</v>
      </c>
      <c r="I1549" s="222" t="s">
        <v>470</v>
      </c>
      <c r="M1549" s="222" t="s">
        <v>331</v>
      </c>
    </row>
    <row r="1550" spans="1:13" ht="17.25" customHeight="1">
      <c r="A1550" s="222">
        <v>424863</v>
      </c>
      <c r="B1550" s="222" t="s">
        <v>2276</v>
      </c>
      <c r="C1550" s="222" t="s">
        <v>106</v>
      </c>
      <c r="D1550" s="222" t="s">
        <v>248</v>
      </c>
      <c r="E1550" s="222" t="s">
        <v>160</v>
      </c>
      <c r="F1550" s="222">
        <v>35954</v>
      </c>
      <c r="G1550" s="222" t="s">
        <v>311</v>
      </c>
      <c r="H1550" s="222" t="s">
        <v>343</v>
      </c>
      <c r="I1550" s="222" t="s">
        <v>470</v>
      </c>
      <c r="M1550" s="222" t="s">
        <v>311</v>
      </c>
    </row>
    <row r="1551" spans="1:13" ht="17.25" customHeight="1">
      <c r="A1551" s="222">
        <v>424866</v>
      </c>
      <c r="B1551" s="222" t="s">
        <v>2381</v>
      </c>
      <c r="C1551" s="222" t="s">
        <v>2382</v>
      </c>
      <c r="D1551" s="222" t="s">
        <v>1063</v>
      </c>
      <c r="E1551" s="222" t="s">
        <v>161</v>
      </c>
      <c r="F1551" s="222">
        <v>30090</v>
      </c>
      <c r="G1551" s="222" t="s">
        <v>311</v>
      </c>
      <c r="H1551" s="222" t="s">
        <v>343</v>
      </c>
      <c r="I1551" s="222" t="s">
        <v>470</v>
      </c>
      <c r="M1551" s="222" t="s">
        <v>316</v>
      </c>
    </row>
    <row r="1552" spans="1:13" ht="17.25" customHeight="1">
      <c r="A1552" s="222">
        <v>424867</v>
      </c>
      <c r="B1552" s="222" t="s">
        <v>2166</v>
      </c>
      <c r="C1552" s="222" t="s">
        <v>105</v>
      </c>
      <c r="D1552" s="222" t="s">
        <v>279</v>
      </c>
      <c r="E1552" s="222" t="s">
        <v>161</v>
      </c>
      <c r="F1552" s="222">
        <v>34425</v>
      </c>
      <c r="G1552" s="222" t="s">
        <v>311</v>
      </c>
      <c r="H1552" s="222" t="s">
        <v>343</v>
      </c>
      <c r="I1552" s="222" t="s">
        <v>470</v>
      </c>
      <c r="M1552" s="222" t="s">
        <v>337</v>
      </c>
    </row>
    <row r="1553" spans="1:13" ht="17.25" customHeight="1">
      <c r="A1553" s="222">
        <v>424868</v>
      </c>
      <c r="B1553" s="222" t="s">
        <v>1469</v>
      </c>
      <c r="C1553" s="222" t="s">
        <v>1470</v>
      </c>
      <c r="D1553" s="222" t="s">
        <v>241</v>
      </c>
      <c r="E1553" s="222" t="s">
        <v>160</v>
      </c>
      <c r="F1553" s="222">
        <v>33970</v>
      </c>
      <c r="G1553" s="222" t="s">
        <v>311</v>
      </c>
      <c r="H1553" s="222" t="s">
        <v>343</v>
      </c>
      <c r="I1553" s="222" t="s">
        <v>470</v>
      </c>
      <c r="M1553" s="222" t="s">
        <v>311</v>
      </c>
    </row>
    <row r="1554" spans="1:13" ht="17.25" customHeight="1">
      <c r="A1554" s="222">
        <v>424870</v>
      </c>
      <c r="B1554" s="222" t="s">
        <v>525</v>
      </c>
      <c r="C1554" s="222" t="s">
        <v>111</v>
      </c>
      <c r="D1554" s="222" t="s">
        <v>280</v>
      </c>
      <c r="E1554" s="222" t="s">
        <v>161</v>
      </c>
      <c r="F1554" s="222">
        <v>29589</v>
      </c>
      <c r="G1554" s="222" t="s">
        <v>311</v>
      </c>
      <c r="H1554" s="222" t="s">
        <v>343</v>
      </c>
      <c r="I1554" s="222" t="s">
        <v>470</v>
      </c>
      <c r="M1554" s="222" t="s">
        <v>311</v>
      </c>
    </row>
    <row r="1555" spans="1:13" ht="17.25" customHeight="1">
      <c r="A1555" s="222">
        <v>424873</v>
      </c>
      <c r="B1555" s="222" t="s">
        <v>2134</v>
      </c>
      <c r="C1555" s="222" t="s">
        <v>117</v>
      </c>
      <c r="D1555" s="222" t="s">
        <v>2135</v>
      </c>
      <c r="E1555" s="222" t="s">
        <v>160</v>
      </c>
      <c r="F1555" s="222">
        <v>31802</v>
      </c>
      <c r="G1555" s="222" t="s">
        <v>3479</v>
      </c>
      <c r="H1555" s="222" t="s">
        <v>343</v>
      </c>
      <c r="I1555" s="222" t="s">
        <v>470</v>
      </c>
      <c r="M1555" s="222" t="s">
        <v>331</v>
      </c>
    </row>
    <row r="1556" spans="1:13" ht="17.25" customHeight="1">
      <c r="A1556" s="222">
        <v>424876</v>
      </c>
      <c r="B1556" s="222" t="s">
        <v>2293</v>
      </c>
      <c r="C1556" s="222" t="s">
        <v>744</v>
      </c>
      <c r="D1556" s="222" t="s">
        <v>142</v>
      </c>
      <c r="E1556" s="222" t="s">
        <v>160</v>
      </c>
      <c r="F1556" s="222">
        <v>31780</v>
      </c>
      <c r="G1556" s="222" t="s">
        <v>311</v>
      </c>
      <c r="H1556" s="222" t="s">
        <v>343</v>
      </c>
      <c r="I1556" s="222" t="s">
        <v>470</v>
      </c>
      <c r="M1556" s="222" t="s">
        <v>311</v>
      </c>
    </row>
    <row r="1557" spans="1:13" ht="17.25" customHeight="1">
      <c r="A1557" s="222">
        <v>424877</v>
      </c>
      <c r="B1557" s="222" t="s">
        <v>2441</v>
      </c>
      <c r="C1557" s="222" t="s">
        <v>622</v>
      </c>
      <c r="D1557" s="222" t="s">
        <v>244</v>
      </c>
      <c r="E1557" s="222" t="s">
        <v>160</v>
      </c>
      <c r="F1557" s="222">
        <v>27614</v>
      </c>
      <c r="G1557" s="222" t="s">
        <v>3508</v>
      </c>
      <c r="H1557" s="222" t="s">
        <v>343</v>
      </c>
      <c r="I1557" s="222" t="s">
        <v>470</v>
      </c>
      <c r="M1557" s="222" t="s">
        <v>331</v>
      </c>
    </row>
    <row r="1558" spans="1:13" ht="17.25" customHeight="1">
      <c r="A1558" s="222">
        <v>424882</v>
      </c>
      <c r="B1558" s="222" t="s">
        <v>2392</v>
      </c>
      <c r="C1558" s="222" t="s">
        <v>92</v>
      </c>
      <c r="D1558" s="222" t="s">
        <v>1064</v>
      </c>
      <c r="E1558" s="222" t="s">
        <v>161</v>
      </c>
      <c r="F1558" s="222">
        <v>31075</v>
      </c>
      <c r="G1558" s="222" t="s">
        <v>321</v>
      </c>
      <c r="H1558" s="222" t="s">
        <v>343</v>
      </c>
      <c r="I1558" s="222" t="s">
        <v>470</v>
      </c>
      <c r="M1558" s="222" t="s">
        <v>320</v>
      </c>
    </row>
    <row r="1559" spans="1:13" ht="17.25" customHeight="1">
      <c r="A1559" s="222">
        <v>424884</v>
      </c>
      <c r="B1559" s="222" t="s">
        <v>2554</v>
      </c>
      <c r="C1559" s="222" t="s">
        <v>624</v>
      </c>
      <c r="D1559" s="222" t="s">
        <v>576</v>
      </c>
      <c r="E1559" s="222" t="s">
        <v>161</v>
      </c>
      <c r="F1559" s="222">
        <v>35703</v>
      </c>
      <c r="G1559" s="222" t="s">
        <v>315</v>
      </c>
      <c r="H1559" s="222" t="s">
        <v>343</v>
      </c>
      <c r="I1559" s="222" t="s">
        <v>470</v>
      </c>
      <c r="M1559" s="222" t="s">
        <v>320</v>
      </c>
    </row>
    <row r="1560" spans="1:13" ht="17.25" customHeight="1">
      <c r="A1560" s="222">
        <v>424885</v>
      </c>
      <c r="B1560" s="222" t="s">
        <v>1796</v>
      </c>
      <c r="C1560" s="222" t="s">
        <v>506</v>
      </c>
      <c r="D1560" s="222" t="s">
        <v>1797</v>
      </c>
      <c r="E1560" s="222" t="s">
        <v>160</v>
      </c>
      <c r="F1560" s="222">
        <v>35432</v>
      </c>
      <c r="G1560" s="222" t="s">
        <v>323</v>
      </c>
      <c r="H1560" s="222" t="s">
        <v>343</v>
      </c>
      <c r="I1560" s="222" t="s">
        <v>470</v>
      </c>
      <c r="M1560" s="222" t="s">
        <v>342</v>
      </c>
    </row>
    <row r="1561" spans="1:13" ht="17.25" customHeight="1">
      <c r="A1561" s="222">
        <v>424886</v>
      </c>
      <c r="B1561" s="222" t="s">
        <v>1885</v>
      </c>
      <c r="C1561" s="222" t="s">
        <v>1019</v>
      </c>
      <c r="D1561" s="222" t="s">
        <v>945</v>
      </c>
      <c r="E1561" s="222" t="s">
        <v>161</v>
      </c>
      <c r="F1561" s="222">
        <v>34700</v>
      </c>
      <c r="G1561" s="222" t="s">
        <v>311</v>
      </c>
      <c r="H1561" s="222" t="s">
        <v>343</v>
      </c>
      <c r="I1561" s="222" t="s">
        <v>470</v>
      </c>
      <c r="M1561" s="222" t="s">
        <v>311</v>
      </c>
    </row>
    <row r="1562" spans="1:13" ht="17.25" customHeight="1">
      <c r="A1562" s="222">
        <v>424888</v>
      </c>
      <c r="B1562" s="222" t="s">
        <v>2553</v>
      </c>
      <c r="C1562" s="222" t="s">
        <v>73</v>
      </c>
      <c r="D1562" s="222" t="s">
        <v>1002</v>
      </c>
      <c r="E1562" s="222" t="s">
        <v>161</v>
      </c>
      <c r="F1562" s="222">
        <v>35074</v>
      </c>
      <c r="G1562" s="222" t="s">
        <v>3488</v>
      </c>
      <c r="H1562" s="222" t="s">
        <v>343</v>
      </c>
      <c r="I1562" s="222" t="s">
        <v>470</v>
      </c>
      <c r="M1562" s="222" t="s">
        <v>314</v>
      </c>
    </row>
    <row r="1563" spans="1:13" ht="17.25" customHeight="1">
      <c r="A1563" s="222">
        <v>424892</v>
      </c>
      <c r="B1563" s="222" t="s">
        <v>2237</v>
      </c>
      <c r="C1563" s="222" t="s">
        <v>1183</v>
      </c>
      <c r="D1563" s="222" t="s">
        <v>248</v>
      </c>
      <c r="E1563" s="222" t="s">
        <v>160</v>
      </c>
      <c r="F1563" s="222">
        <v>35995</v>
      </c>
      <c r="G1563" s="222" t="s">
        <v>311</v>
      </c>
      <c r="H1563" s="222" t="s">
        <v>343</v>
      </c>
      <c r="I1563" s="222" t="s">
        <v>470</v>
      </c>
      <c r="M1563" s="222" t="s">
        <v>311</v>
      </c>
    </row>
    <row r="1564" spans="1:13" ht="17.25" customHeight="1">
      <c r="A1564" s="222">
        <v>424894</v>
      </c>
      <c r="B1564" s="222" t="s">
        <v>988</v>
      </c>
      <c r="C1564" s="222" t="s">
        <v>737</v>
      </c>
      <c r="D1564" s="222" t="s">
        <v>1812</v>
      </c>
      <c r="E1564" s="222" t="s">
        <v>160</v>
      </c>
      <c r="F1564" s="222">
        <v>31056</v>
      </c>
      <c r="G1564" s="222" t="s">
        <v>321</v>
      </c>
      <c r="H1564" s="222" t="s">
        <v>343</v>
      </c>
      <c r="I1564" s="222" t="s">
        <v>470</v>
      </c>
      <c r="M1564" s="222" t="s">
        <v>320</v>
      </c>
    </row>
    <row r="1565" spans="1:13" ht="17.25" customHeight="1">
      <c r="A1565" s="222">
        <v>424896</v>
      </c>
      <c r="B1565" s="222" t="s">
        <v>3155</v>
      </c>
      <c r="C1565" s="222" t="s">
        <v>73</v>
      </c>
      <c r="D1565" s="222" t="s">
        <v>237</v>
      </c>
      <c r="E1565" s="222" t="s">
        <v>160</v>
      </c>
      <c r="F1565" s="222">
        <v>34998</v>
      </c>
      <c r="G1565" s="222" t="s">
        <v>327</v>
      </c>
      <c r="H1565" s="222" t="s">
        <v>343</v>
      </c>
      <c r="I1565" s="222" t="s">
        <v>361</v>
      </c>
      <c r="M1565" s="222" t="s">
        <v>327</v>
      </c>
    </row>
    <row r="1566" spans="1:13" ht="17.25" customHeight="1">
      <c r="A1566" s="222">
        <v>424897</v>
      </c>
      <c r="B1566" s="222" t="s">
        <v>2552</v>
      </c>
      <c r="C1566" s="222" t="s">
        <v>830</v>
      </c>
      <c r="D1566" s="222" t="s">
        <v>874</v>
      </c>
      <c r="E1566" s="222" t="s">
        <v>161</v>
      </c>
      <c r="F1566" s="222">
        <v>32779</v>
      </c>
      <c r="G1566" s="222" t="s">
        <v>311</v>
      </c>
      <c r="H1566" s="222" t="s">
        <v>343</v>
      </c>
      <c r="I1566" s="222" t="s">
        <v>470</v>
      </c>
      <c r="M1566" s="222" t="s">
        <v>311</v>
      </c>
    </row>
    <row r="1567" spans="1:13" ht="17.25" customHeight="1">
      <c r="A1567" s="222">
        <v>424899</v>
      </c>
      <c r="B1567" s="222" t="s">
        <v>1468</v>
      </c>
      <c r="C1567" s="222" t="s">
        <v>75</v>
      </c>
      <c r="D1567" s="222" t="s">
        <v>263</v>
      </c>
      <c r="E1567" s="222" t="s">
        <v>160</v>
      </c>
      <c r="F1567" s="222">
        <v>35433</v>
      </c>
      <c r="G1567" s="222" t="s">
        <v>311</v>
      </c>
      <c r="H1567" s="222" t="s">
        <v>343</v>
      </c>
      <c r="I1567" s="222" t="s">
        <v>470</v>
      </c>
      <c r="M1567" s="222" t="s">
        <v>311</v>
      </c>
    </row>
    <row r="1568" spans="1:13" ht="17.25" customHeight="1">
      <c r="A1568" s="222">
        <v>424902</v>
      </c>
      <c r="B1568" s="222" t="s">
        <v>2018</v>
      </c>
      <c r="C1568" s="222" t="s">
        <v>85</v>
      </c>
      <c r="D1568" s="222" t="s">
        <v>237</v>
      </c>
      <c r="E1568" s="222" t="s">
        <v>160</v>
      </c>
      <c r="F1568" s="222">
        <v>34820</v>
      </c>
      <c r="G1568" s="222" t="s">
        <v>311</v>
      </c>
      <c r="H1568" s="222" t="s">
        <v>343</v>
      </c>
      <c r="I1568" s="222" t="s">
        <v>470</v>
      </c>
      <c r="M1568" s="222" t="s">
        <v>311</v>
      </c>
    </row>
    <row r="1569" spans="1:16" ht="17.25" customHeight="1">
      <c r="A1569" s="222">
        <v>424903</v>
      </c>
      <c r="B1569" s="222" t="s">
        <v>3326</v>
      </c>
      <c r="C1569" s="222" t="s">
        <v>820</v>
      </c>
      <c r="D1569" s="222" t="s">
        <v>1592</v>
      </c>
      <c r="E1569" s="222" t="s">
        <v>160</v>
      </c>
      <c r="F1569" s="222">
        <v>34700</v>
      </c>
      <c r="G1569" s="222" t="s">
        <v>311</v>
      </c>
      <c r="H1569" s="222" t="s">
        <v>343</v>
      </c>
      <c r="I1569" s="222" t="s">
        <v>361</v>
      </c>
      <c r="M1569" s="222" t="s">
        <v>330</v>
      </c>
    </row>
    <row r="1570" spans="1:16" ht="17.25" customHeight="1">
      <c r="A1570" s="222">
        <v>424905</v>
      </c>
      <c r="B1570" s="222" t="s">
        <v>3364</v>
      </c>
      <c r="C1570" s="222" t="s">
        <v>73</v>
      </c>
      <c r="D1570" s="222" t="s">
        <v>247</v>
      </c>
      <c r="E1570" s="222" t="s">
        <v>160</v>
      </c>
      <c r="F1570" s="222">
        <v>34700</v>
      </c>
      <c r="G1570" s="222" t="s">
        <v>311</v>
      </c>
      <c r="H1570" s="222" t="s">
        <v>343</v>
      </c>
      <c r="I1570" s="222" t="s">
        <v>361</v>
      </c>
      <c r="M1570" s="222" t="s">
        <v>311</v>
      </c>
    </row>
    <row r="1571" spans="1:16" ht="17.25" customHeight="1">
      <c r="A1571" s="222">
        <v>424909</v>
      </c>
      <c r="B1571" s="222" t="s">
        <v>3363</v>
      </c>
      <c r="C1571" s="222" t="s">
        <v>622</v>
      </c>
      <c r="D1571" s="222" t="s">
        <v>246</v>
      </c>
      <c r="E1571" s="222" t="s">
        <v>160</v>
      </c>
      <c r="F1571" s="222">
        <v>36162</v>
      </c>
      <c r="G1571" s="222" t="s">
        <v>311</v>
      </c>
      <c r="H1571" s="222" t="s">
        <v>343</v>
      </c>
      <c r="I1571" s="222" t="s">
        <v>361</v>
      </c>
      <c r="M1571" s="222" t="s">
        <v>337</v>
      </c>
    </row>
    <row r="1572" spans="1:16" ht="17.25" customHeight="1">
      <c r="A1572" s="222">
        <v>424917</v>
      </c>
      <c r="B1572" s="222" t="s">
        <v>3416</v>
      </c>
      <c r="C1572" s="222" t="s">
        <v>682</v>
      </c>
      <c r="D1572" s="222" t="s">
        <v>505</v>
      </c>
      <c r="E1572" s="222" t="s">
        <v>161</v>
      </c>
      <c r="F1572" s="222">
        <v>35440</v>
      </c>
      <c r="G1572" s="222" t="s">
        <v>311</v>
      </c>
      <c r="H1572" s="222" t="s">
        <v>343</v>
      </c>
      <c r="I1572" s="222" t="s">
        <v>361</v>
      </c>
      <c r="M1572" s="222" t="s">
        <v>311</v>
      </c>
    </row>
    <row r="1573" spans="1:16" ht="17.25" customHeight="1">
      <c r="A1573" s="222">
        <v>424919</v>
      </c>
      <c r="B1573" s="222" t="s">
        <v>2319</v>
      </c>
      <c r="C1573" s="222" t="s">
        <v>545</v>
      </c>
      <c r="D1573" s="222" t="s">
        <v>253</v>
      </c>
      <c r="E1573" s="222" t="s">
        <v>161</v>
      </c>
      <c r="F1573" s="222">
        <v>33978</v>
      </c>
      <c r="G1573" s="222" t="s">
        <v>311</v>
      </c>
      <c r="H1573" s="222" t="s">
        <v>343</v>
      </c>
      <c r="I1573" s="222" t="s">
        <v>470</v>
      </c>
      <c r="M1573" s="222" t="s">
        <v>311</v>
      </c>
    </row>
    <row r="1574" spans="1:16" ht="17.25" customHeight="1">
      <c r="A1574" s="222">
        <v>424920</v>
      </c>
      <c r="B1574" s="222" t="s">
        <v>2380</v>
      </c>
      <c r="C1574" s="222" t="s">
        <v>85</v>
      </c>
      <c r="D1574" s="222" t="s">
        <v>222</v>
      </c>
      <c r="E1574" s="222" t="s">
        <v>161</v>
      </c>
      <c r="F1574" s="222">
        <v>31495</v>
      </c>
      <c r="G1574" s="222" t="s">
        <v>311</v>
      </c>
      <c r="H1574" s="222" t="s">
        <v>343</v>
      </c>
      <c r="I1574" s="222" t="s">
        <v>470</v>
      </c>
      <c r="M1574" s="222" t="s">
        <v>342</v>
      </c>
    </row>
    <row r="1575" spans="1:16" ht="17.25" customHeight="1">
      <c r="A1575" s="222">
        <v>424925</v>
      </c>
      <c r="B1575" s="222" t="s">
        <v>2356</v>
      </c>
      <c r="C1575" s="222" t="s">
        <v>2357</v>
      </c>
      <c r="D1575" s="222" t="s">
        <v>591</v>
      </c>
      <c r="E1575" s="222" t="s">
        <v>161</v>
      </c>
      <c r="F1575" s="222">
        <v>36161</v>
      </c>
      <c r="G1575" s="222" t="s">
        <v>3713</v>
      </c>
      <c r="H1575" s="222" t="s">
        <v>343</v>
      </c>
      <c r="I1575" s="222" t="s">
        <v>470</v>
      </c>
      <c r="M1575" s="222" t="s">
        <v>316</v>
      </c>
    </row>
    <row r="1576" spans="1:16" ht="17.25" customHeight="1">
      <c r="A1576" s="222">
        <v>424926</v>
      </c>
      <c r="B1576" s="222" t="s">
        <v>3381</v>
      </c>
      <c r="C1576" s="222" t="s">
        <v>887</v>
      </c>
      <c r="D1576" s="222" t="s">
        <v>1914</v>
      </c>
      <c r="E1576" s="222" t="s">
        <v>161</v>
      </c>
      <c r="F1576" s="222">
        <v>36172</v>
      </c>
      <c r="G1576" s="222" t="s">
        <v>311</v>
      </c>
      <c r="H1576" s="222" t="s">
        <v>344</v>
      </c>
      <c r="I1576" s="222" t="s">
        <v>361</v>
      </c>
      <c r="M1576" s="222" t="s">
        <v>297</v>
      </c>
    </row>
    <row r="1577" spans="1:16" ht="17.25" customHeight="1">
      <c r="A1577" s="222">
        <v>424932</v>
      </c>
      <c r="B1577" s="222" t="s">
        <v>2390</v>
      </c>
      <c r="C1577" s="222" t="s">
        <v>2391</v>
      </c>
      <c r="D1577" s="222" t="s">
        <v>844</v>
      </c>
      <c r="E1577" s="222" t="s">
        <v>161</v>
      </c>
      <c r="F1577" s="222">
        <v>35447</v>
      </c>
      <c r="G1577" s="222" t="s">
        <v>3493</v>
      </c>
      <c r="H1577" s="222" t="s">
        <v>343</v>
      </c>
      <c r="I1577" s="222" t="s">
        <v>470</v>
      </c>
      <c r="M1577" s="222" t="s">
        <v>320</v>
      </c>
    </row>
    <row r="1578" spans="1:16" ht="17.25" customHeight="1">
      <c r="A1578" s="222">
        <v>424933</v>
      </c>
      <c r="B1578" s="222" t="s">
        <v>1983</v>
      </c>
      <c r="C1578" s="222" t="s">
        <v>83</v>
      </c>
      <c r="D1578" s="222" t="s">
        <v>631</v>
      </c>
      <c r="E1578" s="222" t="s">
        <v>161</v>
      </c>
      <c r="F1578" s="222">
        <v>33399</v>
      </c>
      <c r="G1578" s="222" t="s">
        <v>3622</v>
      </c>
      <c r="H1578" s="222" t="s">
        <v>343</v>
      </c>
      <c r="I1578" s="222" t="s">
        <v>470</v>
      </c>
      <c r="M1578" s="222" t="s">
        <v>316</v>
      </c>
    </row>
    <row r="1579" spans="1:16" ht="17.25" customHeight="1">
      <c r="A1579" s="222">
        <v>424934</v>
      </c>
      <c r="B1579" s="222" t="s">
        <v>1824</v>
      </c>
      <c r="C1579" s="222" t="s">
        <v>71</v>
      </c>
      <c r="D1579" s="222" t="s">
        <v>505</v>
      </c>
      <c r="E1579" s="222" t="s">
        <v>161</v>
      </c>
      <c r="F1579" s="222">
        <v>35816</v>
      </c>
      <c r="G1579" s="222" t="s">
        <v>3472</v>
      </c>
      <c r="H1579" s="222" t="s">
        <v>343</v>
      </c>
      <c r="I1579" s="222" t="s">
        <v>470</v>
      </c>
      <c r="M1579" s="222" t="s">
        <v>320</v>
      </c>
    </row>
    <row r="1580" spans="1:16" ht="17.25" customHeight="1">
      <c r="A1580" s="222">
        <v>424935</v>
      </c>
      <c r="B1580" s="222" t="s">
        <v>1982</v>
      </c>
      <c r="C1580" s="222" t="s">
        <v>73</v>
      </c>
      <c r="D1580" s="222" t="s">
        <v>254</v>
      </c>
      <c r="E1580" s="222" t="s">
        <v>161</v>
      </c>
      <c r="F1580" s="222">
        <v>34441</v>
      </c>
      <c r="G1580" s="222" t="s">
        <v>311</v>
      </c>
      <c r="H1580" s="222" t="s">
        <v>343</v>
      </c>
      <c r="I1580" s="222" t="s">
        <v>470</v>
      </c>
      <c r="M1580" s="222" t="s">
        <v>311</v>
      </c>
    </row>
    <row r="1581" spans="1:16" ht="17.25" customHeight="1">
      <c r="A1581" s="222">
        <v>424936</v>
      </c>
      <c r="B1581" s="222" t="s">
        <v>3062</v>
      </c>
      <c r="C1581" s="222" t="s">
        <v>992</v>
      </c>
      <c r="D1581" s="222" t="s">
        <v>250</v>
      </c>
      <c r="E1581" s="222" t="s">
        <v>161</v>
      </c>
      <c r="F1581" s="222">
        <v>31232</v>
      </c>
      <c r="G1581" s="222" t="s">
        <v>332</v>
      </c>
      <c r="H1581" s="222" t="s">
        <v>343</v>
      </c>
      <c r="I1581" s="222" t="s">
        <v>470</v>
      </c>
      <c r="M1581" s="222" t="s">
        <v>311</v>
      </c>
      <c r="N1581" s="222">
        <v>1227</v>
      </c>
      <c r="O1581" s="222">
        <v>43865.366875</v>
      </c>
      <c r="P1581" s="222">
        <v>18000</v>
      </c>
    </row>
    <row r="1582" spans="1:16" ht="17.25" customHeight="1">
      <c r="A1582" s="222">
        <v>424937</v>
      </c>
      <c r="B1582" s="222" t="s">
        <v>1214</v>
      </c>
      <c r="C1582" s="222" t="s">
        <v>103</v>
      </c>
      <c r="D1582" s="222" t="s">
        <v>695</v>
      </c>
      <c r="E1582" s="222" t="s">
        <v>161</v>
      </c>
      <c r="F1582" s="222">
        <v>34877</v>
      </c>
      <c r="G1582" s="222" t="s">
        <v>311</v>
      </c>
      <c r="H1582" s="222" t="s">
        <v>343</v>
      </c>
      <c r="I1582" s="222" t="s">
        <v>470</v>
      </c>
      <c r="M1582" s="222" t="s">
        <v>311</v>
      </c>
    </row>
    <row r="1583" spans="1:16" ht="17.25" customHeight="1">
      <c r="A1583" s="222">
        <v>424938</v>
      </c>
      <c r="B1583" s="222" t="s">
        <v>3391</v>
      </c>
      <c r="C1583" s="222" t="s">
        <v>94</v>
      </c>
      <c r="D1583" s="222" t="s">
        <v>222</v>
      </c>
      <c r="E1583" s="222" t="s">
        <v>161</v>
      </c>
      <c r="F1583" s="222">
        <v>34888</v>
      </c>
      <c r="G1583" s="222" t="s">
        <v>322</v>
      </c>
      <c r="H1583" s="222" t="s">
        <v>344</v>
      </c>
      <c r="I1583" s="222" t="s">
        <v>361</v>
      </c>
      <c r="M1583" s="222" t="s">
        <v>297</v>
      </c>
    </row>
    <row r="1584" spans="1:16" ht="17.25" customHeight="1">
      <c r="A1584" s="222">
        <v>424940</v>
      </c>
      <c r="B1584" s="222" t="s">
        <v>1823</v>
      </c>
      <c r="C1584" s="222" t="s">
        <v>593</v>
      </c>
      <c r="D1584" s="222" t="s">
        <v>271</v>
      </c>
      <c r="E1584" s="222" t="s">
        <v>161</v>
      </c>
      <c r="F1584" s="222">
        <v>31671</v>
      </c>
      <c r="G1584" s="222" t="s">
        <v>311</v>
      </c>
      <c r="H1584" s="222" t="s">
        <v>343</v>
      </c>
      <c r="I1584" s="222" t="s">
        <v>470</v>
      </c>
      <c r="M1584" s="222" t="s">
        <v>320</v>
      </c>
    </row>
    <row r="1585" spans="1:16" ht="17.25" customHeight="1">
      <c r="A1585" s="222">
        <v>424945</v>
      </c>
      <c r="B1585" s="222" t="s">
        <v>2275</v>
      </c>
      <c r="C1585" s="222" t="s">
        <v>75</v>
      </c>
      <c r="D1585" s="222" t="s">
        <v>239</v>
      </c>
      <c r="E1585" s="222" t="s">
        <v>161</v>
      </c>
      <c r="F1585" s="222">
        <v>31413</v>
      </c>
      <c r="G1585" s="222" t="s">
        <v>311</v>
      </c>
      <c r="H1585" s="222" t="s">
        <v>343</v>
      </c>
      <c r="I1585" s="222" t="s">
        <v>470</v>
      </c>
      <c r="M1585" s="222" t="s">
        <v>337</v>
      </c>
    </row>
    <row r="1586" spans="1:16" ht="17.25" customHeight="1">
      <c r="A1586" s="222">
        <v>424946</v>
      </c>
      <c r="B1586" s="222" t="s">
        <v>3135</v>
      </c>
      <c r="C1586" s="222" t="s">
        <v>75</v>
      </c>
      <c r="D1586" s="222" t="s">
        <v>802</v>
      </c>
      <c r="E1586" s="222" t="s">
        <v>161</v>
      </c>
      <c r="F1586" s="222">
        <v>34700</v>
      </c>
      <c r="H1586" s="222" t="s">
        <v>343</v>
      </c>
      <c r="I1586" s="222" t="s">
        <v>361</v>
      </c>
      <c r="M1586" s="222" t="s">
        <v>320</v>
      </c>
    </row>
    <row r="1587" spans="1:16" ht="17.25" customHeight="1">
      <c r="A1587" s="222">
        <v>424947</v>
      </c>
      <c r="B1587" s="222" t="s">
        <v>2414</v>
      </c>
      <c r="C1587" s="222" t="s">
        <v>648</v>
      </c>
      <c r="D1587" s="222" t="s">
        <v>255</v>
      </c>
      <c r="E1587" s="222" t="s">
        <v>161</v>
      </c>
      <c r="F1587" s="222">
        <v>35581</v>
      </c>
      <c r="G1587" s="222" t="s">
        <v>331</v>
      </c>
      <c r="H1587" s="222" t="s">
        <v>343</v>
      </c>
      <c r="I1587" s="222" t="s">
        <v>470</v>
      </c>
      <c r="M1587" s="222" t="s">
        <v>331</v>
      </c>
    </row>
    <row r="1588" spans="1:16" ht="17.25" customHeight="1">
      <c r="A1588" s="222">
        <v>424951</v>
      </c>
      <c r="B1588" s="222" t="s">
        <v>1624</v>
      </c>
      <c r="C1588" s="222" t="s">
        <v>73</v>
      </c>
      <c r="D1588" s="222" t="s">
        <v>214</v>
      </c>
      <c r="E1588" s="222" t="s">
        <v>160</v>
      </c>
      <c r="F1588" s="222">
        <v>31695</v>
      </c>
      <c r="G1588" s="222" t="s">
        <v>3665</v>
      </c>
      <c r="H1588" s="222" t="s">
        <v>343</v>
      </c>
      <c r="I1588" s="222" t="s">
        <v>470</v>
      </c>
      <c r="M1588" s="222" t="s">
        <v>324</v>
      </c>
    </row>
    <row r="1589" spans="1:16" ht="17.25" customHeight="1">
      <c r="A1589" s="222">
        <v>424952</v>
      </c>
      <c r="B1589" s="222" t="s">
        <v>3101</v>
      </c>
      <c r="C1589" s="222" t="s">
        <v>704</v>
      </c>
      <c r="D1589" s="222" t="s">
        <v>721</v>
      </c>
      <c r="E1589" s="222" t="s">
        <v>161</v>
      </c>
      <c r="F1589" s="222">
        <v>31167</v>
      </c>
      <c r="G1589" s="222" t="s">
        <v>327</v>
      </c>
      <c r="H1589" s="222" t="s">
        <v>343</v>
      </c>
      <c r="I1589" s="222" t="s">
        <v>470</v>
      </c>
      <c r="M1589" s="222" t="s">
        <v>327</v>
      </c>
      <c r="N1589" s="222">
        <v>203</v>
      </c>
      <c r="O1589" s="222">
        <v>43837.541643518518</v>
      </c>
      <c r="P1589" s="222">
        <v>10000</v>
      </c>
    </row>
    <row r="1590" spans="1:16" ht="17.25" customHeight="1">
      <c r="A1590" s="222">
        <v>424956</v>
      </c>
      <c r="B1590" s="222" t="s">
        <v>3260</v>
      </c>
      <c r="C1590" s="222" t="s">
        <v>79</v>
      </c>
      <c r="D1590" s="222" t="s">
        <v>3261</v>
      </c>
      <c r="E1590" s="222" t="s">
        <v>160</v>
      </c>
      <c r="F1590" s="222">
        <v>33555</v>
      </c>
      <c r="G1590" s="222" t="s">
        <v>311</v>
      </c>
      <c r="H1590" s="222" t="s">
        <v>343</v>
      </c>
      <c r="I1590" s="222" t="s">
        <v>361</v>
      </c>
      <c r="M1590" s="222" t="s">
        <v>311</v>
      </c>
    </row>
    <row r="1591" spans="1:16" ht="17.25" customHeight="1">
      <c r="A1591" s="222">
        <v>424958</v>
      </c>
      <c r="B1591" s="222" t="s">
        <v>2389</v>
      </c>
      <c r="C1591" s="222" t="s">
        <v>74</v>
      </c>
      <c r="D1591" s="222" t="s">
        <v>692</v>
      </c>
      <c r="E1591" s="222" t="s">
        <v>161</v>
      </c>
      <c r="F1591" s="222">
        <v>35893</v>
      </c>
      <c r="G1591" s="222" t="s">
        <v>311</v>
      </c>
      <c r="H1591" s="222" t="s">
        <v>343</v>
      </c>
      <c r="I1591" s="222" t="s">
        <v>470</v>
      </c>
      <c r="M1591" s="222" t="s">
        <v>311</v>
      </c>
    </row>
    <row r="1592" spans="1:16" ht="17.25" customHeight="1">
      <c r="A1592" s="222">
        <v>424959</v>
      </c>
      <c r="B1592" s="222" t="s">
        <v>1599</v>
      </c>
      <c r="C1592" s="222" t="s">
        <v>74</v>
      </c>
      <c r="D1592" s="222" t="s">
        <v>149</v>
      </c>
      <c r="E1592" s="222" t="s">
        <v>161</v>
      </c>
      <c r="F1592" s="222">
        <v>33276</v>
      </c>
      <c r="G1592" s="222" t="s">
        <v>3663</v>
      </c>
      <c r="H1592" s="222" t="s">
        <v>343</v>
      </c>
      <c r="I1592" s="222" t="s">
        <v>470</v>
      </c>
      <c r="M1592" s="222" t="s">
        <v>331</v>
      </c>
    </row>
    <row r="1593" spans="1:16" ht="17.25" customHeight="1">
      <c r="A1593" s="222">
        <v>424960</v>
      </c>
      <c r="B1593" s="222" t="s">
        <v>3098</v>
      </c>
      <c r="C1593" s="222" t="s">
        <v>115</v>
      </c>
      <c r="D1593" s="222" t="s">
        <v>949</v>
      </c>
      <c r="E1593" s="222" t="s">
        <v>161</v>
      </c>
      <c r="F1593" s="222">
        <v>33061</v>
      </c>
      <c r="G1593" s="222" t="s">
        <v>311</v>
      </c>
      <c r="H1593" s="222" t="s">
        <v>343</v>
      </c>
      <c r="I1593" s="222" t="s">
        <v>470</v>
      </c>
      <c r="M1593" s="222" t="s">
        <v>311</v>
      </c>
      <c r="N1593" s="222">
        <v>1381</v>
      </c>
      <c r="O1593" s="222">
        <v>43873.428391203706</v>
      </c>
      <c r="P1593" s="222">
        <v>15000</v>
      </c>
    </row>
    <row r="1594" spans="1:16" ht="17.25" customHeight="1">
      <c r="A1594" s="222">
        <v>424969</v>
      </c>
      <c r="B1594" s="222" t="s">
        <v>2452</v>
      </c>
      <c r="C1594" s="222" t="s">
        <v>94</v>
      </c>
      <c r="D1594" s="222" t="s">
        <v>220</v>
      </c>
      <c r="E1594" s="222" t="s">
        <v>161</v>
      </c>
      <c r="F1594" s="222">
        <v>35879</v>
      </c>
      <c r="G1594" s="222" t="s">
        <v>3498</v>
      </c>
      <c r="H1594" s="222" t="s">
        <v>343</v>
      </c>
      <c r="I1594" s="222" t="s">
        <v>470</v>
      </c>
      <c r="M1594" s="222" t="s">
        <v>330</v>
      </c>
    </row>
    <row r="1595" spans="1:16" ht="17.25" customHeight="1">
      <c r="A1595" s="222">
        <v>424970</v>
      </c>
      <c r="B1595" s="222" t="s">
        <v>2551</v>
      </c>
      <c r="C1595" s="222" t="s">
        <v>103</v>
      </c>
      <c r="D1595" s="222" t="s">
        <v>256</v>
      </c>
      <c r="E1595" s="222" t="s">
        <v>161</v>
      </c>
      <c r="F1595" s="222">
        <v>36161</v>
      </c>
      <c r="G1595" s="222" t="s">
        <v>311</v>
      </c>
      <c r="H1595" s="222" t="s">
        <v>343</v>
      </c>
      <c r="I1595" s="222" t="s">
        <v>470</v>
      </c>
      <c r="M1595" s="222" t="s">
        <v>325</v>
      </c>
    </row>
    <row r="1596" spans="1:16" ht="17.25" customHeight="1">
      <c r="A1596" s="222">
        <v>424978</v>
      </c>
      <c r="B1596" s="222" t="s">
        <v>3172</v>
      </c>
      <c r="C1596" s="222" t="s">
        <v>103</v>
      </c>
      <c r="D1596" s="222" t="s">
        <v>252</v>
      </c>
      <c r="E1596" s="222" t="s">
        <v>161</v>
      </c>
      <c r="F1596" s="222">
        <v>34869</v>
      </c>
      <c r="G1596" s="222" t="s">
        <v>3547</v>
      </c>
      <c r="H1596" s="222" t="s">
        <v>343</v>
      </c>
      <c r="I1596" s="222" t="s">
        <v>361</v>
      </c>
      <c r="M1596" s="222" t="s">
        <v>320</v>
      </c>
    </row>
    <row r="1597" spans="1:16" ht="17.25" customHeight="1">
      <c r="A1597" s="222">
        <v>424991</v>
      </c>
      <c r="B1597" s="222" t="s">
        <v>3219</v>
      </c>
      <c r="C1597" s="222" t="s">
        <v>980</v>
      </c>
      <c r="D1597" s="222" t="s">
        <v>254</v>
      </c>
      <c r="E1597" s="222" t="s">
        <v>161</v>
      </c>
      <c r="F1597" s="222">
        <v>35431</v>
      </c>
      <c r="H1597" s="222" t="s">
        <v>344</v>
      </c>
      <c r="I1597" s="222" t="s">
        <v>361</v>
      </c>
      <c r="M1597" s="222" t="s">
        <v>297</v>
      </c>
    </row>
    <row r="1598" spans="1:16" ht="17.25" customHeight="1">
      <c r="A1598" s="222">
        <v>424997</v>
      </c>
      <c r="B1598" s="222" t="s">
        <v>3171</v>
      </c>
      <c r="C1598" s="222" t="s">
        <v>733</v>
      </c>
      <c r="D1598" s="222" t="s">
        <v>818</v>
      </c>
      <c r="E1598" s="222" t="s">
        <v>161</v>
      </c>
      <c r="F1598" s="222">
        <v>36161</v>
      </c>
      <c r="G1598" s="222" t="s">
        <v>311</v>
      </c>
      <c r="H1598" s="222" t="s">
        <v>343</v>
      </c>
      <c r="I1598" s="222" t="s">
        <v>361</v>
      </c>
      <c r="M1598" s="222" t="s">
        <v>311</v>
      </c>
    </row>
    <row r="1599" spans="1:16" ht="17.25" customHeight="1">
      <c r="A1599" s="222">
        <v>424998</v>
      </c>
      <c r="B1599" s="222" t="s">
        <v>1598</v>
      </c>
      <c r="C1599" s="222" t="s">
        <v>92</v>
      </c>
      <c r="D1599" s="222" t="s">
        <v>142</v>
      </c>
      <c r="E1599" s="222" t="s">
        <v>161</v>
      </c>
      <c r="F1599" s="222">
        <v>35879</v>
      </c>
      <c r="G1599" s="222" t="s">
        <v>3495</v>
      </c>
      <c r="H1599" s="222" t="s">
        <v>343</v>
      </c>
      <c r="I1599" s="222" t="s">
        <v>470</v>
      </c>
      <c r="M1599" s="222" t="s">
        <v>320</v>
      </c>
    </row>
    <row r="1600" spans="1:16" ht="17.25" customHeight="1">
      <c r="A1600" s="222">
        <v>425001</v>
      </c>
      <c r="B1600" s="222" t="s">
        <v>2450</v>
      </c>
      <c r="C1600" s="222" t="s">
        <v>73</v>
      </c>
      <c r="D1600" s="222" t="s">
        <v>2451</v>
      </c>
      <c r="E1600" s="222" t="s">
        <v>161</v>
      </c>
      <c r="F1600" s="222">
        <v>34700</v>
      </c>
      <c r="G1600" s="222" t="s">
        <v>3612</v>
      </c>
      <c r="H1600" s="222" t="s">
        <v>343</v>
      </c>
      <c r="I1600" s="222" t="s">
        <v>470</v>
      </c>
      <c r="M1600" s="222" t="s">
        <v>320</v>
      </c>
    </row>
    <row r="1601" spans="1:13" ht="17.25" customHeight="1">
      <c r="A1601" s="222">
        <v>425005</v>
      </c>
      <c r="B1601" s="222" t="s">
        <v>2432</v>
      </c>
      <c r="C1601" s="222" t="s">
        <v>78</v>
      </c>
      <c r="D1601" s="222" t="s">
        <v>234</v>
      </c>
      <c r="E1601" s="222" t="s">
        <v>161</v>
      </c>
      <c r="F1601" s="222">
        <v>35946</v>
      </c>
      <c r="G1601" s="222" t="s">
        <v>324</v>
      </c>
      <c r="H1601" s="222" t="s">
        <v>343</v>
      </c>
      <c r="I1601" s="222" t="s">
        <v>470</v>
      </c>
      <c r="M1601" s="222" t="s">
        <v>324</v>
      </c>
    </row>
    <row r="1602" spans="1:13" ht="17.25" customHeight="1">
      <c r="A1602" s="222">
        <v>425010</v>
      </c>
      <c r="B1602" s="222" t="s">
        <v>2436</v>
      </c>
      <c r="C1602" s="222" t="s">
        <v>74</v>
      </c>
      <c r="D1602" s="222" t="s">
        <v>591</v>
      </c>
      <c r="E1602" s="222" t="s">
        <v>161</v>
      </c>
      <c r="F1602" s="222">
        <v>33550</v>
      </c>
      <c r="G1602" s="222" t="s">
        <v>311</v>
      </c>
      <c r="H1602" s="222" t="s">
        <v>343</v>
      </c>
      <c r="I1602" s="222" t="s">
        <v>470</v>
      </c>
      <c r="M1602" s="222" t="s">
        <v>311</v>
      </c>
    </row>
    <row r="1603" spans="1:13" ht="17.25" customHeight="1">
      <c r="A1603" s="222">
        <v>425012</v>
      </c>
      <c r="B1603" s="222" t="s">
        <v>1884</v>
      </c>
      <c r="C1603" s="222" t="s">
        <v>94</v>
      </c>
      <c r="D1603" s="222" t="s">
        <v>973</v>
      </c>
      <c r="E1603" s="222" t="s">
        <v>161</v>
      </c>
      <c r="F1603" s="222">
        <v>28635</v>
      </c>
      <c r="G1603" s="222" t="s">
        <v>321</v>
      </c>
      <c r="H1603" s="222" t="s">
        <v>343</v>
      </c>
      <c r="I1603" s="222" t="s">
        <v>470</v>
      </c>
      <c r="M1603" s="222" t="s">
        <v>337</v>
      </c>
    </row>
    <row r="1604" spans="1:13" ht="17.25" customHeight="1">
      <c r="A1604" s="222">
        <v>425021</v>
      </c>
      <c r="B1604" s="222" t="s">
        <v>3187</v>
      </c>
      <c r="C1604" s="222" t="s">
        <v>80</v>
      </c>
      <c r="D1604" s="222" t="s">
        <v>3188</v>
      </c>
      <c r="E1604" s="222" t="s">
        <v>161</v>
      </c>
      <c r="H1604" s="222" t="s">
        <v>343</v>
      </c>
      <c r="I1604" s="222" t="s">
        <v>361</v>
      </c>
      <c r="M1604" s="222" t="s">
        <v>311</v>
      </c>
    </row>
    <row r="1605" spans="1:13" ht="17.25" customHeight="1">
      <c r="A1605" s="222">
        <v>425031</v>
      </c>
      <c r="B1605" s="222" t="s">
        <v>1467</v>
      </c>
      <c r="C1605" s="222" t="s">
        <v>117</v>
      </c>
      <c r="D1605" s="222" t="s">
        <v>142</v>
      </c>
      <c r="E1605" s="222" t="s">
        <v>160</v>
      </c>
      <c r="F1605" s="222">
        <v>35431</v>
      </c>
      <c r="G1605" s="222" t="s">
        <v>3632</v>
      </c>
      <c r="H1605" s="222" t="s">
        <v>343</v>
      </c>
      <c r="I1605" s="222" t="s">
        <v>470</v>
      </c>
      <c r="M1605" s="222" t="s">
        <v>342</v>
      </c>
    </row>
    <row r="1606" spans="1:13" ht="17.25" customHeight="1">
      <c r="A1606" s="222">
        <v>425034</v>
      </c>
      <c r="B1606" s="222" t="s">
        <v>1022</v>
      </c>
      <c r="C1606" s="222" t="s">
        <v>615</v>
      </c>
      <c r="D1606" s="222" t="s">
        <v>791</v>
      </c>
      <c r="E1606" s="222" t="s">
        <v>161</v>
      </c>
      <c r="F1606" s="222">
        <v>35450</v>
      </c>
      <c r="G1606" s="222" t="s">
        <v>311</v>
      </c>
      <c r="H1606" s="222" t="s">
        <v>343</v>
      </c>
      <c r="I1606" s="222" t="s">
        <v>470</v>
      </c>
      <c r="M1606" s="222" t="s">
        <v>320</v>
      </c>
    </row>
    <row r="1607" spans="1:13" ht="17.25" customHeight="1">
      <c r="A1607" s="222">
        <v>425039</v>
      </c>
      <c r="B1607" s="222" t="s">
        <v>3088</v>
      </c>
      <c r="C1607" s="222" t="s">
        <v>103</v>
      </c>
      <c r="D1607" s="222" t="s">
        <v>246</v>
      </c>
      <c r="E1607" s="222" t="s">
        <v>160</v>
      </c>
      <c r="F1607" s="222">
        <v>35886</v>
      </c>
      <c r="G1607" s="222" t="s">
        <v>971</v>
      </c>
      <c r="H1607" s="222" t="s">
        <v>343</v>
      </c>
      <c r="I1607" s="222" t="s">
        <v>470</v>
      </c>
      <c r="M1607" s="222" t="s">
        <v>320</v>
      </c>
    </row>
    <row r="1608" spans="1:13" ht="17.25" customHeight="1">
      <c r="A1608" s="222">
        <v>425040</v>
      </c>
      <c r="B1608" s="222" t="s">
        <v>2550</v>
      </c>
      <c r="C1608" s="222" t="s">
        <v>74</v>
      </c>
      <c r="D1608" s="222" t="s">
        <v>224</v>
      </c>
      <c r="E1608" s="222" t="s">
        <v>160</v>
      </c>
      <c r="F1608" s="222">
        <v>35812</v>
      </c>
      <c r="G1608" s="222" t="s">
        <v>333</v>
      </c>
      <c r="H1608" s="222" t="s">
        <v>344</v>
      </c>
      <c r="I1608" s="222" t="s">
        <v>470</v>
      </c>
      <c r="M1608" s="222" t="s">
        <v>297</v>
      </c>
    </row>
    <row r="1609" spans="1:13" ht="17.25" customHeight="1">
      <c r="A1609" s="222">
        <v>425041</v>
      </c>
      <c r="B1609" s="222" t="s">
        <v>2468</v>
      </c>
      <c r="C1609" s="222" t="s">
        <v>78</v>
      </c>
      <c r="D1609" s="222" t="s">
        <v>240</v>
      </c>
      <c r="E1609" s="222" t="s">
        <v>161</v>
      </c>
      <c r="F1609" s="222">
        <v>35431</v>
      </c>
      <c r="G1609" s="222" t="s">
        <v>3514</v>
      </c>
      <c r="H1609" s="222" t="s">
        <v>343</v>
      </c>
      <c r="I1609" s="222" t="s">
        <v>470</v>
      </c>
      <c r="M1609" s="222" t="s">
        <v>314</v>
      </c>
    </row>
    <row r="1610" spans="1:13" ht="17.25" customHeight="1">
      <c r="A1610" s="222">
        <v>425050</v>
      </c>
      <c r="B1610" s="222" t="s">
        <v>2998</v>
      </c>
      <c r="C1610" s="222" t="s">
        <v>758</v>
      </c>
      <c r="D1610" s="222" t="s">
        <v>902</v>
      </c>
      <c r="E1610" s="222" t="s">
        <v>160</v>
      </c>
      <c r="F1610" s="222">
        <v>32803</v>
      </c>
      <c r="G1610" s="222" t="s">
        <v>325</v>
      </c>
      <c r="H1610" s="222" t="s">
        <v>343</v>
      </c>
      <c r="I1610" s="222" t="s">
        <v>470</v>
      </c>
      <c r="M1610" s="222" t="s">
        <v>325</v>
      </c>
    </row>
    <row r="1611" spans="1:13" ht="17.25" customHeight="1">
      <c r="A1611" s="222">
        <v>425052</v>
      </c>
      <c r="B1611" s="222" t="s">
        <v>3080</v>
      </c>
      <c r="C1611" s="222" t="s">
        <v>794</v>
      </c>
      <c r="D1611" s="222" t="s">
        <v>3081</v>
      </c>
      <c r="E1611" s="222" t="s">
        <v>160</v>
      </c>
      <c r="F1611" s="222">
        <v>35570</v>
      </c>
      <c r="G1611" s="222" t="s">
        <v>3594</v>
      </c>
      <c r="H1611" s="222" t="s">
        <v>343</v>
      </c>
      <c r="I1611" s="222" t="s">
        <v>470</v>
      </c>
      <c r="M1611" s="222" t="s">
        <v>337</v>
      </c>
    </row>
    <row r="1612" spans="1:13" ht="17.25" customHeight="1">
      <c r="A1612" s="222">
        <v>425054</v>
      </c>
      <c r="B1612" s="222" t="s">
        <v>1623</v>
      </c>
      <c r="C1612" s="222" t="s">
        <v>71</v>
      </c>
      <c r="D1612" s="222" t="s">
        <v>868</v>
      </c>
      <c r="E1612" s="222" t="s">
        <v>161</v>
      </c>
      <c r="F1612" s="222">
        <v>36050</v>
      </c>
      <c r="G1612" s="222" t="s">
        <v>3512</v>
      </c>
      <c r="H1612" s="222" t="s">
        <v>343</v>
      </c>
      <c r="I1612" s="222" t="s">
        <v>470</v>
      </c>
      <c r="M1612" s="222" t="s">
        <v>314</v>
      </c>
    </row>
    <row r="1613" spans="1:13" ht="17.25" customHeight="1">
      <c r="A1613" s="222">
        <v>425058</v>
      </c>
      <c r="B1613" s="222" t="s">
        <v>3419</v>
      </c>
      <c r="C1613" s="222" t="s">
        <v>3420</v>
      </c>
      <c r="D1613" s="222" t="s">
        <v>224</v>
      </c>
      <c r="E1613" s="222" t="s">
        <v>161</v>
      </c>
      <c r="F1613" s="222">
        <v>35066</v>
      </c>
      <c r="G1613" s="222" t="s">
        <v>314</v>
      </c>
      <c r="H1613" s="222" t="s">
        <v>343</v>
      </c>
      <c r="I1613" s="222" t="s">
        <v>361</v>
      </c>
      <c r="M1613" s="222" t="s">
        <v>331</v>
      </c>
    </row>
    <row r="1614" spans="1:13" ht="17.25" customHeight="1">
      <c r="A1614" s="222">
        <v>425060</v>
      </c>
      <c r="B1614" s="222" t="s">
        <v>2165</v>
      </c>
      <c r="C1614" s="222" t="s">
        <v>753</v>
      </c>
      <c r="D1614" s="222" t="s">
        <v>149</v>
      </c>
      <c r="E1614" s="222" t="s">
        <v>161</v>
      </c>
      <c r="F1614" s="222">
        <v>35431</v>
      </c>
      <c r="G1614" s="222" t="s">
        <v>3695</v>
      </c>
      <c r="H1614" s="222" t="s">
        <v>343</v>
      </c>
      <c r="I1614" s="222" t="s">
        <v>470</v>
      </c>
      <c r="M1614" s="222" t="s">
        <v>337</v>
      </c>
    </row>
    <row r="1615" spans="1:13" ht="17.25" customHeight="1">
      <c r="A1615" s="222">
        <v>425062</v>
      </c>
      <c r="B1615" s="222" t="s">
        <v>1913</v>
      </c>
      <c r="C1615" s="222" t="s">
        <v>1388</v>
      </c>
      <c r="D1615" s="222" t="s">
        <v>1914</v>
      </c>
      <c r="E1615" s="222" t="s">
        <v>161</v>
      </c>
      <c r="F1615" s="222">
        <v>31323</v>
      </c>
      <c r="G1615" s="222" t="s">
        <v>332</v>
      </c>
      <c r="H1615" s="222" t="s">
        <v>343</v>
      </c>
      <c r="I1615" s="222" t="s">
        <v>470</v>
      </c>
      <c r="M1615" s="222" t="s">
        <v>311</v>
      </c>
    </row>
    <row r="1616" spans="1:13" ht="17.25" customHeight="1">
      <c r="A1616" s="222">
        <v>425063</v>
      </c>
      <c r="B1616" s="222" t="s">
        <v>2549</v>
      </c>
      <c r="C1616" s="222" t="s">
        <v>446</v>
      </c>
      <c r="D1616" s="222" t="s">
        <v>548</v>
      </c>
      <c r="E1616" s="222" t="s">
        <v>160</v>
      </c>
      <c r="F1616" s="222">
        <v>33023</v>
      </c>
      <c r="G1616" s="222" t="s">
        <v>311</v>
      </c>
      <c r="H1616" s="222" t="s">
        <v>343</v>
      </c>
      <c r="I1616" s="222" t="s">
        <v>470</v>
      </c>
      <c r="M1616" s="222" t="s">
        <v>311</v>
      </c>
    </row>
    <row r="1617" spans="1:13" ht="17.25" customHeight="1">
      <c r="A1617" s="222">
        <v>425064</v>
      </c>
      <c r="B1617" s="222" t="s">
        <v>3335</v>
      </c>
      <c r="C1617" s="222" t="s">
        <v>3336</v>
      </c>
      <c r="D1617" s="222" t="s">
        <v>763</v>
      </c>
      <c r="E1617" s="222" t="s">
        <v>161</v>
      </c>
      <c r="H1617" s="222" t="s">
        <v>343</v>
      </c>
      <c r="I1617" s="222" t="s">
        <v>361</v>
      </c>
      <c r="M1617" s="222" t="s">
        <v>311</v>
      </c>
    </row>
    <row r="1618" spans="1:13" ht="17.25" customHeight="1">
      <c r="A1618" s="222">
        <v>425071</v>
      </c>
      <c r="B1618" s="222" t="s">
        <v>2548</v>
      </c>
      <c r="C1618" s="222" t="s">
        <v>893</v>
      </c>
      <c r="D1618" s="222" t="s">
        <v>219</v>
      </c>
      <c r="E1618" s="222" t="s">
        <v>160</v>
      </c>
      <c r="F1618" s="222">
        <v>36161</v>
      </c>
      <c r="G1618" s="222" t="s">
        <v>311</v>
      </c>
      <c r="H1618" s="222" t="s">
        <v>343</v>
      </c>
      <c r="I1618" s="222" t="s">
        <v>470</v>
      </c>
      <c r="M1618" s="222" t="s">
        <v>311</v>
      </c>
    </row>
    <row r="1619" spans="1:13" ht="17.25" customHeight="1">
      <c r="A1619" s="222">
        <v>425073</v>
      </c>
      <c r="B1619" s="222" t="s">
        <v>2547</v>
      </c>
      <c r="C1619" s="222" t="s">
        <v>586</v>
      </c>
      <c r="D1619" s="222" t="s">
        <v>832</v>
      </c>
      <c r="E1619" s="222" t="s">
        <v>160</v>
      </c>
      <c r="F1619" s="222">
        <v>35823</v>
      </c>
      <c r="G1619" s="222" t="s">
        <v>311</v>
      </c>
      <c r="H1619" s="222" t="s">
        <v>343</v>
      </c>
      <c r="I1619" s="222" t="s">
        <v>470</v>
      </c>
      <c r="M1619" s="222" t="s">
        <v>311</v>
      </c>
    </row>
    <row r="1620" spans="1:13" ht="17.25" customHeight="1">
      <c r="A1620" s="222">
        <v>425074</v>
      </c>
      <c r="B1620" s="222" t="s">
        <v>3368</v>
      </c>
      <c r="C1620" s="222" t="s">
        <v>905</v>
      </c>
      <c r="D1620" s="222" t="s">
        <v>1012</v>
      </c>
      <c r="E1620" s="222" t="s">
        <v>161</v>
      </c>
      <c r="F1620" s="222">
        <v>33285</v>
      </c>
      <c r="G1620" s="222" t="s">
        <v>311</v>
      </c>
      <c r="H1620" s="222" t="s">
        <v>343</v>
      </c>
      <c r="I1620" s="222" t="s">
        <v>361</v>
      </c>
      <c r="M1620" s="222" t="s">
        <v>311</v>
      </c>
    </row>
    <row r="1621" spans="1:13" ht="17.25" customHeight="1">
      <c r="A1621" s="222">
        <v>425076</v>
      </c>
      <c r="B1621" s="222" t="s">
        <v>3182</v>
      </c>
      <c r="C1621" s="222" t="s">
        <v>134</v>
      </c>
      <c r="D1621" s="222" t="s">
        <v>1085</v>
      </c>
      <c r="E1621" s="222" t="s">
        <v>161</v>
      </c>
      <c r="F1621" s="222">
        <v>35962</v>
      </c>
      <c r="G1621" s="222" t="s">
        <v>311</v>
      </c>
      <c r="H1621" s="222" t="s">
        <v>343</v>
      </c>
      <c r="I1621" s="222" t="s">
        <v>361</v>
      </c>
      <c r="M1621" s="222" t="s">
        <v>311</v>
      </c>
    </row>
    <row r="1622" spans="1:13" ht="17.25" customHeight="1">
      <c r="A1622" s="222">
        <v>425077</v>
      </c>
      <c r="B1622" s="222" t="s">
        <v>1738</v>
      </c>
      <c r="C1622" s="222" t="s">
        <v>601</v>
      </c>
      <c r="D1622" s="222" t="s">
        <v>1739</v>
      </c>
      <c r="E1622" s="222" t="s">
        <v>161</v>
      </c>
      <c r="F1622" s="222">
        <v>35848</v>
      </c>
      <c r="G1622" s="222" t="s">
        <v>3479</v>
      </c>
      <c r="H1622" s="222" t="s">
        <v>344</v>
      </c>
      <c r="I1622" s="222" t="s">
        <v>470</v>
      </c>
      <c r="M1622" s="222" t="s">
        <v>297</v>
      </c>
    </row>
    <row r="1623" spans="1:13" ht="17.25" customHeight="1">
      <c r="A1623" s="222">
        <v>425078</v>
      </c>
      <c r="B1623" s="222" t="s">
        <v>1738</v>
      </c>
      <c r="C1623" s="222" t="s">
        <v>939</v>
      </c>
      <c r="D1623" s="222" t="s">
        <v>3239</v>
      </c>
      <c r="E1623" s="222" t="s">
        <v>161</v>
      </c>
      <c r="F1623" s="222">
        <v>32202</v>
      </c>
      <c r="G1623" s="222" t="s">
        <v>311</v>
      </c>
      <c r="H1623" s="222" t="s">
        <v>343</v>
      </c>
      <c r="I1623" s="222" t="s">
        <v>361</v>
      </c>
      <c r="M1623" s="222" t="s">
        <v>327</v>
      </c>
    </row>
    <row r="1624" spans="1:13" ht="17.25" customHeight="1">
      <c r="A1624" s="222">
        <v>425085</v>
      </c>
      <c r="B1624" s="222" t="s">
        <v>3438</v>
      </c>
      <c r="C1624" s="222" t="s">
        <v>751</v>
      </c>
      <c r="D1624" s="222" t="s">
        <v>757</v>
      </c>
      <c r="E1624" s="222" t="s">
        <v>160</v>
      </c>
      <c r="F1624" s="222">
        <v>33976</v>
      </c>
      <c r="G1624" s="222" t="s">
        <v>321</v>
      </c>
      <c r="H1624" s="222" t="s">
        <v>343</v>
      </c>
      <c r="I1624" s="222" t="s">
        <v>361</v>
      </c>
      <c r="M1624" s="222" t="s">
        <v>320</v>
      </c>
    </row>
    <row r="1625" spans="1:13" ht="17.25" customHeight="1">
      <c r="A1625" s="222">
        <v>425087</v>
      </c>
      <c r="B1625" s="222" t="s">
        <v>1522</v>
      </c>
      <c r="C1625" s="222" t="s">
        <v>74</v>
      </c>
      <c r="D1625" s="222" t="s">
        <v>638</v>
      </c>
      <c r="E1625" s="222" t="s">
        <v>160</v>
      </c>
      <c r="F1625" s="222">
        <v>35613</v>
      </c>
      <c r="H1625" s="222" t="s">
        <v>343</v>
      </c>
      <c r="I1625" s="222" t="s">
        <v>470</v>
      </c>
      <c r="M1625" s="222" t="s">
        <v>311</v>
      </c>
    </row>
    <row r="1626" spans="1:13" ht="17.25" customHeight="1">
      <c r="A1626" s="222">
        <v>425088</v>
      </c>
      <c r="B1626" s="222" t="s">
        <v>3259</v>
      </c>
      <c r="C1626" s="222" t="s">
        <v>1081</v>
      </c>
      <c r="D1626" s="222" t="s">
        <v>284</v>
      </c>
      <c r="E1626" s="222" t="s">
        <v>160</v>
      </c>
      <c r="F1626" s="222">
        <v>29792</v>
      </c>
      <c r="G1626" s="222" t="s">
        <v>3600</v>
      </c>
      <c r="H1626" s="222" t="s">
        <v>343</v>
      </c>
      <c r="I1626" s="222" t="s">
        <v>361</v>
      </c>
      <c r="M1626" s="222" t="s">
        <v>331</v>
      </c>
    </row>
    <row r="1627" spans="1:13" ht="17.25" customHeight="1">
      <c r="A1627" s="222">
        <v>425089</v>
      </c>
      <c r="B1627" s="222" t="s">
        <v>3106</v>
      </c>
      <c r="C1627" s="222" t="s">
        <v>71</v>
      </c>
      <c r="D1627" s="222" t="s">
        <v>940</v>
      </c>
      <c r="E1627" s="222" t="s">
        <v>160</v>
      </c>
      <c r="F1627" s="222">
        <v>32765</v>
      </c>
      <c r="G1627" s="222" t="s">
        <v>3734</v>
      </c>
      <c r="H1627" s="222" t="s">
        <v>343</v>
      </c>
      <c r="I1627" s="222" t="s">
        <v>361</v>
      </c>
      <c r="M1627" s="222" t="s">
        <v>325</v>
      </c>
    </row>
    <row r="1628" spans="1:13" ht="17.25" customHeight="1">
      <c r="A1628" s="222">
        <v>425097</v>
      </c>
      <c r="B1628" s="222" t="s">
        <v>2434</v>
      </c>
      <c r="C1628" s="222" t="s">
        <v>73</v>
      </c>
      <c r="D1628" s="222" t="s">
        <v>900</v>
      </c>
      <c r="E1628" s="222" t="s">
        <v>160</v>
      </c>
      <c r="F1628" s="222">
        <v>31778</v>
      </c>
      <c r="G1628" s="222" t="s">
        <v>311</v>
      </c>
      <c r="H1628" s="222" t="s">
        <v>343</v>
      </c>
      <c r="I1628" s="222" t="s">
        <v>470</v>
      </c>
      <c r="M1628" s="222" t="s">
        <v>320</v>
      </c>
    </row>
    <row r="1629" spans="1:13" ht="17.25" customHeight="1">
      <c r="A1629" s="222">
        <v>425104</v>
      </c>
      <c r="B1629" s="222" t="s">
        <v>2333</v>
      </c>
      <c r="C1629" s="222" t="s">
        <v>640</v>
      </c>
      <c r="D1629" s="222" t="s">
        <v>215</v>
      </c>
      <c r="E1629" s="222" t="s">
        <v>160</v>
      </c>
      <c r="F1629" s="222">
        <v>33927</v>
      </c>
      <c r="G1629" s="222" t="s">
        <v>3546</v>
      </c>
      <c r="H1629" s="222" t="s">
        <v>344</v>
      </c>
      <c r="I1629" s="222" t="s">
        <v>470</v>
      </c>
      <c r="M1629" s="222" t="s">
        <v>297</v>
      </c>
    </row>
    <row r="1630" spans="1:13" ht="17.25" customHeight="1">
      <c r="A1630" s="222">
        <v>425106</v>
      </c>
      <c r="B1630" s="222" t="s">
        <v>2377</v>
      </c>
      <c r="C1630" s="222" t="s">
        <v>1129</v>
      </c>
      <c r="D1630" s="222" t="s">
        <v>250</v>
      </c>
      <c r="E1630" s="222" t="s">
        <v>161</v>
      </c>
      <c r="F1630" s="222">
        <v>36161</v>
      </c>
      <c r="G1630" s="222" t="s">
        <v>1008</v>
      </c>
      <c r="H1630" s="222" t="s">
        <v>343</v>
      </c>
      <c r="I1630" s="222" t="s">
        <v>470</v>
      </c>
      <c r="M1630" s="222" t="s">
        <v>330</v>
      </c>
    </row>
    <row r="1631" spans="1:13" ht="17.25" customHeight="1">
      <c r="A1631" s="222">
        <v>425107</v>
      </c>
      <c r="B1631" s="222" t="s">
        <v>2317</v>
      </c>
      <c r="C1631" s="222" t="s">
        <v>1038</v>
      </c>
      <c r="D1631" s="222" t="s">
        <v>2318</v>
      </c>
      <c r="E1631" s="222" t="s">
        <v>161</v>
      </c>
      <c r="F1631" s="222">
        <v>32161</v>
      </c>
      <c r="G1631" s="222" t="s">
        <v>3707</v>
      </c>
      <c r="H1631" s="222" t="s">
        <v>343</v>
      </c>
      <c r="I1631" s="222" t="s">
        <v>470</v>
      </c>
      <c r="M1631" s="222" t="s">
        <v>327</v>
      </c>
    </row>
    <row r="1632" spans="1:13" ht="17.25" customHeight="1">
      <c r="A1632" s="222">
        <v>425109</v>
      </c>
      <c r="B1632" s="222" t="s">
        <v>2316</v>
      </c>
      <c r="C1632" s="222" t="s">
        <v>640</v>
      </c>
      <c r="D1632" s="222" t="s">
        <v>149</v>
      </c>
      <c r="E1632" s="222" t="s">
        <v>160</v>
      </c>
      <c r="F1632" s="222">
        <v>35301</v>
      </c>
      <c r="G1632" s="222" t="s">
        <v>311</v>
      </c>
      <c r="H1632" s="222" t="s">
        <v>343</v>
      </c>
      <c r="I1632" s="222" t="s">
        <v>470</v>
      </c>
      <c r="M1632" s="222" t="s">
        <v>327</v>
      </c>
    </row>
    <row r="1633" spans="1:13" ht="17.25" customHeight="1">
      <c r="A1633" s="222">
        <v>425115</v>
      </c>
      <c r="B1633" s="222" t="s">
        <v>2546</v>
      </c>
      <c r="C1633" s="222" t="s">
        <v>624</v>
      </c>
      <c r="D1633" s="222" t="s">
        <v>729</v>
      </c>
      <c r="E1633" s="222" t="s">
        <v>161</v>
      </c>
      <c r="F1633" s="222">
        <v>36173</v>
      </c>
      <c r="G1633" s="222" t="s">
        <v>311</v>
      </c>
      <c r="H1633" s="222" t="s">
        <v>343</v>
      </c>
      <c r="I1633" s="222" t="s">
        <v>470</v>
      </c>
      <c r="M1633" s="222" t="s">
        <v>311</v>
      </c>
    </row>
    <row r="1634" spans="1:13" ht="17.25" customHeight="1">
      <c r="A1634" s="222">
        <v>425118</v>
      </c>
      <c r="B1634" s="222" t="s">
        <v>2315</v>
      </c>
      <c r="C1634" s="222" t="s">
        <v>73</v>
      </c>
      <c r="D1634" s="222" t="s">
        <v>866</v>
      </c>
      <c r="E1634" s="222" t="s">
        <v>161</v>
      </c>
      <c r="F1634" s="222">
        <v>33035</v>
      </c>
      <c r="G1634" s="222" t="s">
        <v>321</v>
      </c>
      <c r="H1634" s="222" t="s">
        <v>344</v>
      </c>
      <c r="I1634" s="222" t="s">
        <v>470</v>
      </c>
      <c r="M1634" s="222" t="s">
        <v>297</v>
      </c>
    </row>
    <row r="1635" spans="1:13" ht="17.25" customHeight="1">
      <c r="A1635" s="222">
        <v>425119</v>
      </c>
      <c r="B1635" s="222" t="s">
        <v>1737</v>
      </c>
      <c r="C1635" s="222" t="s">
        <v>597</v>
      </c>
      <c r="D1635" s="222" t="s">
        <v>935</v>
      </c>
      <c r="E1635" s="222" t="s">
        <v>161</v>
      </c>
      <c r="F1635" s="222">
        <v>35582</v>
      </c>
      <c r="G1635" s="222" t="s">
        <v>3516</v>
      </c>
      <c r="H1635" s="222" t="s">
        <v>343</v>
      </c>
      <c r="I1635" s="222" t="s">
        <v>470</v>
      </c>
      <c r="M1635" s="222" t="s">
        <v>320</v>
      </c>
    </row>
    <row r="1636" spans="1:13" ht="17.25" customHeight="1">
      <c r="A1636" s="222">
        <v>425120</v>
      </c>
      <c r="B1636" s="222" t="s">
        <v>2253</v>
      </c>
      <c r="C1636" s="222" t="s">
        <v>74</v>
      </c>
      <c r="D1636" s="222" t="s">
        <v>258</v>
      </c>
      <c r="E1636" s="222" t="s">
        <v>160</v>
      </c>
      <c r="F1636" s="222">
        <v>36161</v>
      </c>
      <c r="G1636" s="222" t="s">
        <v>3701</v>
      </c>
      <c r="H1636" s="222" t="s">
        <v>343</v>
      </c>
      <c r="I1636" s="222" t="s">
        <v>470</v>
      </c>
      <c r="M1636" s="222" t="s">
        <v>342</v>
      </c>
    </row>
    <row r="1637" spans="1:13" ht="17.25" customHeight="1">
      <c r="A1637" s="222">
        <v>425128</v>
      </c>
      <c r="B1637" s="222" t="s">
        <v>3097</v>
      </c>
      <c r="C1637" s="222" t="s">
        <v>103</v>
      </c>
      <c r="D1637" s="222" t="s">
        <v>964</v>
      </c>
      <c r="E1637" s="222" t="s">
        <v>160</v>
      </c>
      <c r="F1637" s="222">
        <v>35534</v>
      </c>
      <c r="G1637" s="222" t="s">
        <v>311</v>
      </c>
      <c r="H1637" s="222" t="s">
        <v>343</v>
      </c>
      <c r="I1637" s="222" t="s">
        <v>470</v>
      </c>
      <c r="M1637" s="222" t="s">
        <v>320</v>
      </c>
    </row>
    <row r="1638" spans="1:13" ht="17.25" customHeight="1">
      <c r="A1638" s="222">
        <v>425130</v>
      </c>
      <c r="B1638" s="222" t="s">
        <v>3258</v>
      </c>
      <c r="C1638" s="222" t="s">
        <v>73</v>
      </c>
      <c r="D1638" s="222" t="s">
        <v>268</v>
      </c>
      <c r="E1638" s="222" t="s">
        <v>160</v>
      </c>
      <c r="F1638" s="222">
        <v>35551</v>
      </c>
      <c r="G1638" s="222" t="s">
        <v>3751</v>
      </c>
      <c r="H1638" s="222" t="s">
        <v>343</v>
      </c>
      <c r="I1638" s="222" t="s">
        <v>361</v>
      </c>
      <c r="M1638" s="222" t="s">
        <v>342</v>
      </c>
    </row>
    <row r="1639" spans="1:13" ht="17.25" customHeight="1">
      <c r="A1639" s="222">
        <v>425132</v>
      </c>
      <c r="B1639" s="222" t="s">
        <v>1912</v>
      </c>
      <c r="C1639" s="222" t="s">
        <v>734</v>
      </c>
      <c r="D1639" s="222" t="s">
        <v>591</v>
      </c>
      <c r="E1639" s="222" t="s">
        <v>160</v>
      </c>
      <c r="F1639" s="222">
        <v>35431</v>
      </c>
      <c r="H1639" s="222" t="s">
        <v>343</v>
      </c>
      <c r="I1639" s="222" t="s">
        <v>470</v>
      </c>
      <c r="M1639" s="222" t="s">
        <v>311</v>
      </c>
    </row>
    <row r="1640" spans="1:13" ht="17.25" customHeight="1">
      <c r="A1640" s="222">
        <v>425147</v>
      </c>
      <c r="B1640" s="222" t="s">
        <v>1213</v>
      </c>
      <c r="C1640" s="222" t="s">
        <v>506</v>
      </c>
      <c r="D1640" s="222" t="s">
        <v>546</v>
      </c>
      <c r="E1640" s="222" t="s">
        <v>160</v>
      </c>
      <c r="F1640" s="222">
        <v>34867</v>
      </c>
      <c r="G1640" s="222" t="s">
        <v>331</v>
      </c>
      <c r="H1640" s="222" t="s">
        <v>343</v>
      </c>
      <c r="I1640" s="222" t="s">
        <v>470</v>
      </c>
      <c r="M1640" s="222" t="s">
        <v>331</v>
      </c>
    </row>
    <row r="1641" spans="1:13" ht="17.25" customHeight="1">
      <c r="A1641" s="222">
        <v>425148</v>
      </c>
      <c r="B1641" s="222" t="s">
        <v>2043</v>
      </c>
      <c r="C1641" s="222" t="s">
        <v>135</v>
      </c>
      <c r="D1641" s="222" t="s">
        <v>2044</v>
      </c>
      <c r="E1641" s="222" t="s">
        <v>161</v>
      </c>
      <c r="F1641" s="222">
        <v>35815</v>
      </c>
      <c r="G1641" s="222" t="s">
        <v>311</v>
      </c>
      <c r="H1641" s="222" t="s">
        <v>343</v>
      </c>
      <c r="I1641" s="222" t="s">
        <v>470</v>
      </c>
      <c r="M1641" s="222" t="s">
        <v>311</v>
      </c>
    </row>
    <row r="1642" spans="1:13" ht="17.25" customHeight="1">
      <c r="A1642" s="222">
        <v>425152</v>
      </c>
      <c r="B1642" s="222" t="s">
        <v>2017</v>
      </c>
      <c r="C1642" s="222" t="s">
        <v>73</v>
      </c>
      <c r="D1642" s="222" t="s">
        <v>272</v>
      </c>
      <c r="E1642" s="222" t="s">
        <v>160</v>
      </c>
      <c r="F1642" s="222">
        <v>35812</v>
      </c>
      <c r="G1642" s="222" t="s">
        <v>3519</v>
      </c>
      <c r="H1642" s="222" t="s">
        <v>343</v>
      </c>
      <c r="I1642" s="222" t="s">
        <v>470</v>
      </c>
      <c r="M1642" s="222" t="s">
        <v>337</v>
      </c>
    </row>
    <row r="1643" spans="1:13" ht="17.25" customHeight="1">
      <c r="A1643" s="222">
        <v>425156</v>
      </c>
      <c r="B1643" s="222" t="s">
        <v>1597</v>
      </c>
      <c r="C1643" s="222" t="s">
        <v>73</v>
      </c>
      <c r="D1643" s="222" t="s">
        <v>1139</v>
      </c>
      <c r="E1643" s="222" t="s">
        <v>160</v>
      </c>
      <c r="F1643" s="222">
        <v>35296</v>
      </c>
      <c r="G1643" s="222" t="s">
        <v>311</v>
      </c>
      <c r="H1643" s="222" t="s">
        <v>343</v>
      </c>
      <c r="I1643" s="222" t="s">
        <v>470</v>
      </c>
      <c r="M1643" s="222" t="s">
        <v>327</v>
      </c>
    </row>
    <row r="1644" spans="1:13" ht="17.25" customHeight="1">
      <c r="A1644" s="222">
        <v>425158</v>
      </c>
      <c r="B1644" s="222" t="s">
        <v>1981</v>
      </c>
      <c r="C1644" s="222" t="s">
        <v>114</v>
      </c>
      <c r="D1644" s="222" t="s">
        <v>982</v>
      </c>
      <c r="E1644" s="222" t="s">
        <v>160</v>
      </c>
      <c r="F1644" s="222">
        <v>35987</v>
      </c>
      <c r="G1644" s="222" t="s">
        <v>331</v>
      </c>
      <c r="H1644" s="222" t="s">
        <v>343</v>
      </c>
      <c r="I1644" s="222" t="s">
        <v>470</v>
      </c>
      <c r="M1644" s="222" t="s">
        <v>331</v>
      </c>
    </row>
    <row r="1645" spans="1:13" ht="17.25" customHeight="1">
      <c r="A1645" s="222">
        <v>425160</v>
      </c>
      <c r="B1645" s="222" t="s">
        <v>2252</v>
      </c>
      <c r="C1645" s="222" t="s">
        <v>103</v>
      </c>
      <c r="D1645" s="222" t="s">
        <v>775</v>
      </c>
      <c r="E1645" s="222" t="s">
        <v>160</v>
      </c>
      <c r="F1645" s="222">
        <v>34605</v>
      </c>
      <c r="G1645" s="222" t="s">
        <v>3700</v>
      </c>
      <c r="H1645" s="222" t="s">
        <v>343</v>
      </c>
      <c r="I1645" s="222" t="s">
        <v>470</v>
      </c>
      <c r="M1645" s="222" t="s">
        <v>320</v>
      </c>
    </row>
    <row r="1646" spans="1:13" ht="17.25" customHeight="1">
      <c r="A1646" s="222">
        <v>425164</v>
      </c>
      <c r="B1646" s="222" t="s">
        <v>2236</v>
      </c>
      <c r="C1646" s="222" t="s">
        <v>2157</v>
      </c>
      <c r="D1646" s="222" t="s">
        <v>218</v>
      </c>
      <c r="E1646" s="222" t="s">
        <v>160</v>
      </c>
      <c r="F1646" s="222">
        <v>35452</v>
      </c>
      <c r="G1646" s="222" t="s">
        <v>331</v>
      </c>
      <c r="H1646" s="222" t="s">
        <v>343</v>
      </c>
      <c r="I1646" s="222" t="s">
        <v>470</v>
      </c>
      <c r="M1646" s="222" t="s">
        <v>331</v>
      </c>
    </row>
    <row r="1647" spans="1:13" ht="17.25" customHeight="1">
      <c r="A1647" s="222">
        <v>425166</v>
      </c>
      <c r="B1647" s="222" t="s">
        <v>1980</v>
      </c>
      <c r="C1647" s="222" t="s">
        <v>506</v>
      </c>
      <c r="D1647" s="222" t="s">
        <v>666</v>
      </c>
      <c r="E1647" s="222" t="s">
        <v>160</v>
      </c>
      <c r="F1647" s="222">
        <v>30521</v>
      </c>
      <c r="G1647" s="222" t="s">
        <v>311</v>
      </c>
      <c r="H1647" s="222" t="s">
        <v>343</v>
      </c>
      <c r="I1647" s="222" t="s">
        <v>470</v>
      </c>
      <c r="M1647" s="222" t="s">
        <v>327</v>
      </c>
    </row>
    <row r="1648" spans="1:13" ht="17.25" customHeight="1">
      <c r="A1648" s="222">
        <v>425167</v>
      </c>
      <c r="B1648" s="222" t="s">
        <v>2332</v>
      </c>
      <c r="C1648" s="222" t="s">
        <v>78</v>
      </c>
      <c r="D1648" s="222" t="s">
        <v>223</v>
      </c>
      <c r="E1648" s="222" t="s">
        <v>161</v>
      </c>
      <c r="F1648" s="222">
        <v>32052</v>
      </c>
      <c r="G1648" s="222" t="s">
        <v>311</v>
      </c>
      <c r="H1648" s="222" t="s">
        <v>343</v>
      </c>
      <c r="I1648" s="222" t="s">
        <v>470</v>
      </c>
      <c r="M1648" s="222" t="s">
        <v>320</v>
      </c>
    </row>
    <row r="1649" spans="1:16" ht="17.25" customHeight="1">
      <c r="A1649" s="222">
        <v>425171</v>
      </c>
      <c r="B1649" s="222" t="s">
        <v>3437</v>
      </c>
      <c r="C1649" s="222" t="s">
        <v>108</v>
      </c>
      <c r="D1649" s="222" t="s">
        <v>834</v>
      </c>
      <c r="E1649" s="222" t="s">
        <v>160</v>
      </c>
      <c r="F1649" s="222">
        <v>33078</v>
      </c>
      <c r="G1649" s="222" t="s">
        <v>3535</v>
      </c>
      <c r="H1649" s="222" t="s">
        <v>344</v>
      </c>
      <c r="I1649" s="222" t="s">
        <v>361</v>
      </c>
      <c r="M1649" s="222" t="s">
        <v>297</v>
      </c>
    </row>
    <row r="1650" spans="1:16" ht="17.25" customHeight="1">
      <c r="A1650" s="222">
        <v>425176</v>
      </c>
      <c r="B1650" s="222" t="s">
        <v>1595</v>
      </c>
      <c r="C1650" s="222" t="s">
        <v>559</v>
      </c>
      <c r="D1650" s="222" t="s">
        <v>1596</v>
      </c>
      <c r="E1650" s="222" t="s">
        <v>160</v>
      </c>
      <c r="F1650" s="222">
        <v>35814</v>
      </c>
      <c r="G1650" s="222" t="s">
        <v>311</v>
      </c>
      <c r="H1650" s="222" t="s">
        <v>344</v>
      </c>
      <c r="I1650" s="222" t="s">
        <v>470</v>
      </c>
      <c r="M1650" s="222" t="s">
        <v>297</v>
      </c>
    </row>
    <row r="1651" spans="1:16" ht="17.25" customHeight="1">
      <c r="A1651" s="222">
        <v>425177</v>
      </c>
      <c r="B1651" s="222" t="s">
        <v>1955</v>
      </c>
      <c r="C1651" s="222" t="s">
        <v>834</v>
      </c>
      <c r="D1651" s="222" t="s">
        <v>576</v>
      </c>
      <c r="E1651" s="222" t="s">
        <v>160</v>
      </c>
      <c r="F1651" s="222">
        <v>35505</v>
      </c>
      <c r="G1651" s="222" t="s">
        <v>322</v>
      </c>
      <c r="H1651" s="222" t="s">
        <v>3631</v>
      </c>
      <c r="I1651" s="222" t="s">
        <v>470</v>
      </c>
      <c r="M1651" s="222" t="s">
        <v>297</v>
      </c>
    </row>
    <row r="1652" spans="1:16" ht="17.25" customHeight="1">
      <c r="A1652" s="222">
        <v>425180</v>
      </c>
      <c r="B1652" s="222" t="s">
        <v>2274</v>
      </c>
      <c r="C1652" s="222" t="s">
        <v>506</v>
      </c>
      <c r="D1652" s="222" t="s">
        <v>643</v>
      </c>
      <c r="E1652" s="222" t="s">
        <v>160</v>
      </c>
      <c r="F1652" s="222">
        <v>35081</v>
      </c>
      <c r="G1652" s="222" t="s">
        <v>311</v>
      </c>
      <c r="H1652" s="222" t="s">
        <v>343</v>
      </c>
      <c r="I1652" s="222" t="s">
        <v>470</v>
      </c>
      <c r="M1652" s="222" t="s">
        <v>320</v>
      </c>
    </row>
    <row r="1653" spans="1:16" ht="17.25" customHeight="1">
      <c r="A1653" s="222">
        <v>425181</v>
      </c>
      <c r="B1653" s="222" t="s">
        <v>1389</v>
      </c>
      <c r="C1653" s="222" t="s">
        <v>1390</v>
      </c>
      <c r="D1653" s="222" t="s">
        <v>213</v>
      </c>
      <c r="E1653" s="222" t="s">
        <v>160</v>
      </c>
      <c r="F1653" s="222">
        <v>34335</v>
      </c>
      <c r="H1653" s="222" t="s">
        <v>343</v>
      </c>
      <c r="I1653" s="222" t="s">
        <v>470</v>
      </c>
      <c r="M1653" s="222" t="s">
        <v>314</v>
      </c>
    </row>
    <row r="1654" spans="1:16" ht="17.25" customHeight="1">
      <c r="A1654" s="222">
        <v>425182</v>
      </c>
      <c r="B1654" s="222" t="s">
        <v>2209</v>
      </c>
      <c r="C1654" s="222" t="s">
        <v>891</v>
      </c>
      <c r="D1654" s="222" t="s">
        <v>239</v>
      </c>
      <c r="E1654" s="222" t="s">
        <v>160</v>
      </c>
      <c r="F1654" s="222">
        <v>35987</v>
      </c>
      <c r="G1654" s="222" t="s">
        <v>311</v>
      </c>
      <c r="H1654" s="222" t="s">
        <v>343</v>
      </c>
      <c r="I1654" s="222" t="s">
        <v>470</v>
      </c>
      <c r="M1654" s="222" t="s">
        <v>311</v>
      </c>
    </row>
    <row r="1655" spans="1:16" ht="17.25" customHeight="1">
      <c r="A1655" s="222">
        <v>425186</v>
      </c>
      <c r="B1655" s="222" t="s">
        <v>2832</v>
      </c>
      <c r="C1655" s="222" t="s">
        <v>824</v>
      </c>
      <c r="D1655" s="222" t="s">
        <v>2833</v>
      </c>
      <c r="E1655" s="222" t="s">
        <v>160</v>
      </c>
      <c r="F1655" s="222">
        <v>32186</v>
      </c>
      <c r="G1655" s="222" t="s">
        <v>311</v>
      </c>
      <c r="H1655" s="222" t="s">
        <v>343</v>
      </c>
      <c r="I1655" s="222" t="s">
        <v>470</v>
      </c>
      <c r="M1655" s="222" t="s">
        <v>312</v>
      </c>
      <c r="N1655" s="222">
        <v>6508</v>
      </c>
      <c r="O1655" s="222">
        <v>43828.477546296293</v>
      </c>
      <c r="P1655" s="222">
        <v>11500</v>
      </c>
    </row>
    <row r="1656" spans="1:16" ht="17.25" customHeight="1">
      <c r="A1656" s="222">
        <v>425188</v>
      </c>
      <c r="B1656" s="222" t="s">
        <v>3415</v>
      </c>
      <c r="C1656" s="222" t="s">
        <v>704</v>
      </c>
      <c r="D1656" s="222" t="s">
        <v>785</v>
      </c>
      <c r="E1656" s="222" t="s">
        <v>160</v>
      </c>
      <c r="F1656" s="222">
        <v>36022</v>
      </c>
      <c r="G1656" s="222" t="s">
        <v>3759</v>
      </c>
      <c r="H1656" s="222" t="s">
        <v>343</v>
      </c>
      <c r="I1656" s="222" t="s">
        <v>361</v>
      </c>
      <c r="M1656" s="222" t="s">
        <v>337</v>
      </c>
    </row>
    <row r="1657" spans="1:16" ht="17.25" customHeight="1">
      <c r="A1657" s="222">
        <v>425190</v>
      </c>
      <c r="B1657" s="222" t="s">
        <v>1735</v>
      </c>
      <c r="C1657" s="222" t="s">
        <v>1052</v>
      </c>
      <c r="D1657" s="222" t="s">
        <v>1736</v>
      </c>
      <c r="E1657" s="222" t="s">
        <v>160</v>
      </c>
      <c r="F1657" s="222">
        <v>28625</v>
      </c>
      <c r="G1657" s="222" t="s">
        <v>321</v>
      </c>
      <c r="H1657" s="222" t="s">
        <v>343</v>
      </c>
      <c r="I1657" s="222" t="s">
        <v>470</v>
      </c>
      <c r="M1657" s="222" t="s">
        <v>337</v>
      </c>
    </row>
    <row r="1658" spans="1:16" ht="17.25" customHeight="1">
      <c r="A1658" s="222">
        <v>425197</v>
      </c>
      <c r="B1658" s="222" t="s">
        <v>3200</v>
      </c>
      <c r="C1658" s="222" t="s">
        <v>865</v>
      </c>
      <c r="D1658" s="222" t="s">
        <v>217</v>
      </c>
      <c r="E1658" s="222" t="s">
        <v>160</v>
      </c>
      <c r="F1658" s="222">
        <v>35802</v>
      </c>
      <c r="G1658" s="222" t="s">
        <v>311</v>
      </c>
      <c r="H1658" s="222" t="s">
        <v>343</v>
      </c>
      <c r="I1658" s="222" t="s">
        <v>361</v>
      </c>
      <c r="M1658" s="222" t="s">
        <v>311</v>
      </c>
    </row>
    <row r="1659" spans="1:16" ht="17.25" customHeight="1">
      <c r="A1659" s="222">
        <v>425200</v>
      </c>
      <c r="B1659" s="222" t="s">
        <v>2331</v>
      </c>
      <c r="C1659" s="222" t="s">
        <v>75</v>
      </c>
      <c r="D1659" s="222" t="s">
        <v>246</v>
      </c>
      <c r="E1659" s="222" t="s">
        <v>160</v>
      </c>
      <c r="F1659" s="222">
        <v>35318</v>
      </c>
      <c r="G1659" s="222" t="s">
        <v>3467</v>
      </c>
      <c r="H1659" s="222" t="s">
        <v>343</v>
      </c>
      <c r="I1659" s="222" t="s">
        <v>470</v>
      </c>
      <c r="M1659" s="222" t="s">
        <v>320</v>
      </c>
    </row>
    <row r="1660" spans="1:16" ht="17.25" customHeight="1">
      <c r="A1660" s="222">
        <v>425202</v>
      </c>
      <c r="B1660" s="222" t="s">
        <v>2133</v>
      </c>
      <c r="C1660" s="222" t="s">
        <v>116</v>
      </c>
      <c r="D1660" s="222" t="s">
        <v>683</v>
      </c>
      <c r="E1660" s="222" t="s">
        <v>160</v>
      </c>
      <c r="F1660" s="222">
        <v>34881</v>
      </c>
      <c r="G1660" s="222" t="s">
        <v>311</v>
      </c>
      <c r="H1660" s="222" t="s">
        <v>343</v>
      </c>
      <c r="I1660" s="222" t="s">
        <v>470</v>
      </c>
      <c r="M1660" s="222" t="s">
        <v>320</v>
      </c>
    </row>
    <row r="1661" spans="1:16" ht="17.25" customHeight="1">
      <c r="A1661" s="222">
        <v>425204</v>
      </c>
      <c r="B1661" s="222" t="s">
        <v>3104</v>
      </c>
      <c r="C1661" s="222" t="s">
        <v>74</v>
      </c>
      <c r="D1661" s="222" t="s">
        <v>3105</v>
      </c>
      <c r="E1661" s="222" t="s">
        <v>160</v>
      </c>
      <c r="H1661" s="222" t="s">
        <v>343</v>
      </c>
      <c r="I1661" s="222" t="s">
        <v>361</v>
      </c>
      <c r="M1661" s="222" t="s">
        <v>320</v>
      </c>
    </row>
    <row r="1662" spans="1:16" ht="17.25" customHeight="1">
      <c r="A1662" s="222">
        <v>425205</v>
      </c>
      <c r="B1662" s="222" t="s">
        <v>1352</v>
      </c>
      <c r="C1662" s="222" t="s">
        <v>73</v>
      </c>
      <c r="D1662" s="222" t="s">
        <v>1152</v>
      </c>
      <c r="E1662" s="222" t="s">
        <v>160</v>
      </c>
      <c r="F1662" s="222">
        <v>35431</v>
      </c>
      <c r="G1662" s="222" t="s">
        <v>3493</v>
      </c>
      <c r="H1662" s="222" t="s">
        <v>343</v>
      </c>
      <c r="I1662" s="222" t="s">
        <v>470</v>
      </c>
      <c r="M1662" s="222" t="s">
        <v>320</v>
      </c>
    </row>
    <row r="1663" spans="1:16" ht="17.25" customHeight="1">
      <c r="A1663" s="222">
        <v>425223</v>
      </c>
      <c r="B1663" s="222" t="s">
        <v>3435</v>
      </c>
      <c r="C1663" s="222" t="s">
        <v>923</v>
      </c>
      <c r="D1663" s="222" t="s">
        <v>3436</v>
      </c>
      <c r="E1663" s="222" t="s">
        <v>160</v>
      </c>
      <c r="F1663" s="222">
        <v>33862</v>
      </c>
      <c r="G1663" s="222" t="s">
        <v>3768</v>
      </c>
      <c r="H1663" s="222" t="s">
        <v>343</v>
      </c>
      <c r="I1663" s="222" t="s">
        <v>361</v>
      </c>
      <c r="M1663" s="222" t="s">
        <v>324</v>
      </c>
    </row>
    <row r="1664" spans="1:16" ht="17.25" customHeight="1">
      <c r="A1664" s="222">
        <v>425224</v>
      </c>
      <c r="B1664" s="222" t="s">
        <v>1663</v>
      </c>
      <c r="C1664" s="222" t="s">
        <v>122</v>
      </c>
      <c r="D1664" s="222" t="s">
        <v>957</v>
      </c>
      <c r="E1664" s="222" t="s">
        <v>160</v>
      </c>
      <c r="F1664" s="222">
        <v>27908</v>
      </c>
      <c r="G1664" s="222" t="s">
        <v>311</v>
      </c>
      <c r="H1664" s="222" t="s">
        <v>343</v>
      </c>
      <c r="I1664" s="222" t="s">
        <v>470</v>
      </c>
      <c r="M1664" s="222" t="s">
        <v>320</v>
      </c>
    </row>
    <row r="1665" spans="1:13" ht="17.25" customHeight="1">
      <c r="A1665" s="222">
        <v>425225</v>
      </c>
      <c r="B1665" s="222" t="s">
        <v>3154</v>
      </c>
      <c r="C1665" s="222" t="s">
        <v>76</v>
      </c>
      <c r="D1665" s="222" t="s">
        <v>550</v>
      </c>
      <c r="E1665" s="222" t="s">
        <v>160</v>
      </c>
      <c r="F1665" s="222">
        <v>34966</v>
      </c>
      <c r="G1665" s="222" t="s">
        <v>3742</v>
      </c>
      <c r="H1665" s="222" t="s">
        <v>343</v>
      </c>
      <c r="I1665" s="222" t="s">
        <v>361</v>
      </c>
      <c r="M1665" s="222" t="s">
        <v>325</v>
      </c>
    </row>
    <row r="1666" spans="1:13" ht="17.25" customHeight="1">
      <c r="A1666" s="222">
        <v>425233</v>
      </c>
      <c r="B1666" s="222" t="s">
        <v>1883</v>
      </c>
      <c r="C1666" s="222" t="s">
        <v>85</v>
      </c>
      <c r="D1666" s="222" t="s">
        <v>281</v>
      </c>
      <c r="E1666" s="222" t="s">
        <v>160</v>
      </c>
      <c r="F1666" s="222">
        <v>35079</v>
      </c>
      <c r="G1666" s="222" t="s">
        <v>3610</v>
      </c>
      <c r="H1666" s="222" t="s">
        <v>343</v>
      </c>
      <c r="I1666" s="222" t="s">
        <v>470</v>
      </c>
      <c r="M1666" s="222" t="s">
        <v>320</v>
      </c>
    </row>
    <row r="1667" spans="1:13" ht="17.25" customHeight="1">
      <c r="A1667" s="222">
        <v>425237</v>
      </c>
      <c r="B1667" s="222" t="s">
        <v>1662</v>
      </c>
      <c r="C1667" s="222" t="s">
        <v>94</v>
      </c>
      <c r="D1667" s="222" t="s">
        <v>800</v>
      </c>
      <c r="E1667" s="222" t="s">
        <v>160</v>
      </c>
      <c r="F1667" s="222">
        <v>35634</v>
      </c>
      <c r="G1667" s="222" t="s">
        <v>311</v>
      </c>
      <c r="H1667" s="222" t="s">
        <v>343</v>
      </c>
      <c r="I1667" s="222" t="s">
        <v>470</v>
      </c>
      <c r="M1667" s="222" t="s">
        <v>320</v>
      </c>
    </row>
    <row r="1668" spans="1:13" ht="17.25" customHeight="1">
      <c r="A1668" s="222">
        <v>425240</v>
      </c>
      <c r="B1668" s="222" t="s">
        <v>2077</v>
      </c>
      <c r="C1668" s="222" t="s">
        <v>2078</v>
      </c>
      <c r="D1668" s="222" t="s">
        <v>505</v>
      </c>
      <c r="E1668" s="222" t="s">
        <v>160</v>
      </c>
      <c r="F1668" s="222">
        <v>35403</v>
      </c>
      <c r="G1668" s="222" t="s">
        <v>321</v>
      </c>
      <c r="H1668" s="222" t="s">
        <v>343</v>
      </c>
      <c r="I1668" s="222" t="s">
        <v>470</v>
      </c>
      <c r="M1668" s="222" t="s">
        <v>320</v>
      </c>
    </row>
    <row r="1669" spans="1:13" ht="17.25" customHeight="1">
      <c r="A1669" s="222">
        <v>425242</v>
      </c>
      <c r="B1669" s="222" t="s">
        <v>2467</v>
      </c>
      <c r="C1669" s="222" t="s">
        <v>998</v>
      </c>
      <c r="D1669" s="222" t="s">
        <v>231</v>
      </c>
      <c r="E1669" s="222" t="s">
        <v>160</v>
      </c>
      <c r="F1669" s="222">
        <v>34975</v>
      </c>
      <c r="G1669" s="222" t="s">
        <v>311</v>
      </c>
      <c r="H1669" s="222" t="s">
        <v>343</v>
      </c>
      <c r="I1669" s="222" t="s">
        <v>470</v>
      </c>
      <c r="M1669" s="222" t="s">
        <v>311</v>
      </c>
    </row>
    <row r="1670" spans="1:13" ht="17.25" customHeight="1">
      <c r="A1670" s="222">
        <v>425243</v>
      </c>
      <c r="B1670" s="222" t="s">
        <v>2448</v>
      </c>
      <c r="C1670" s="222" t="s">
        <v>2449</v>
      </c>
      <c r="D1670" s="222" t="s">
        <v>997</v>
      </c>
      <c r="E1670" s="222" t="s">
        <v>160</v>
      </c>
      <c r="F1670" s="222">
        <v>35990</v>
      </c>
      <c r="G1670" s="222" t="s">
        <v>311</v>
      </c>
      <c r="H1670" s="222" t="s">
        <v>343</v>
      </c>
      <c r="I1670" s="222" t="s">
        <v>470</v>
      </c>
      <c r="M1670" s="222" t="s">
        <v>331</v>
      </c>
    </row>
    <row r="1671" spans="1:13" ht="17.25" customHeight="1">
      <c r="A1671" s="222">
        <v>425248</v>
      </c>
      <c r="B1671" s="222" t="s">
        <v>3311</v>
      </c>
      <c r="C1671" s="222" t="s">
        <v>3312</v>
      </c>
      <c r="D1671" s="222" t="s">
        <v>3313</v>
      </c>
      <c r="E1671" s="222" t="s">
        <v>161</v>
      </c>
      <c r="F1671" s="222">
        <v>28028</v>
      </c>
      <c r="G1671" s="222" t="s">
        <v>311</v>
      </c>
      <c r="H1671" s="222" t="s">
        <v>343</v>
      </c>
      <c r="I1671" s="222" t="s">
        <v>361</v>
      </c>
      <c r="M1671" s="222" t="s">
        <v>320</v>
      </c>
    </row>
    <row r="1672" spans="1:13" ht="17.25" customHeight="1">
      <c r="A1672" s="222">
        <v>425251</v>
      </c>
      <c r="B1672" s="222" t="s">
        <v>3433</v>
      </c>
      <c r="C1672" s="222" t="s">
        <v>3434</v>
      </c>
      <c r="D1672" s="222" t="s">
        <v>213</v>
      </c>
      <c r="E1672" s="222" t="s">
        <v>160</v>
      </c>
      <c r="F1672" s="222">
        <v>34763</v>
      </c>
      <c r="G1672" s="222" t="s">
        <v>311</v>
      </c>
      <c r="H1672" s="222" t="s">
        <v>343</v>
      </c>
      <c r="I1672" s="222" t="s">
        <v>361</v>
      </c>
      <c r="M1672" s="222" t="s">
        <v>311</v>
      </c>
    </row>
    <row r="1673" spans="1:13" ht="17.25" customHeight="1">
      <c r="A1673" s="222">
        <v>425253</v>
      </c>
      <c r="B1673" s="222" t="s">
        <v>1882</v>
      </c>
      <c r="C1673" s="222" t="s">
        <v>76</v>
      </c>
      <c r="D1673" s="222" t="s">
        <v>1106</v>
      </c>
      <c r="E1673" s="222" t="s">
        <v>160</v>
      </c>
      <c r="F1673" s="222">
        <v>35065</v>
      </c>
      <c r="G1673" s="222" t="s">
        <v>311</v>
      </c>
      <c r="H1673" s="222" t="s">
        <v>343</v>
      </c>
      <c r="I1673" s="222" t="s">
        <v>470</v>
      </c>
      <c r="M1673" s="222" t="s">
        <v>330</v>
      </c>
    </row>
    <row r="1674" spans="1:13" ht="17.25" customHeight="1">
      <c r="A1674" s="222">
        <v>425255</v>
      </c>
      <c r="B1674" s="222" t="s">
        <v>2330</v>
      </c>
      <c r="C1674" s="222" t="s">
        <v>114</v>
      </c>
      <c r="D1674" s="222" t="s">
        <v>264</v>
      </c>
      <c r="E1674" s="222" t="s">
        <v>160</v>
      </c>
      <c r="F1674" s="222">
        <v>32652</v>
      </c>
      <c r="G1674" s="222" t="s">
        <v>311</v>
      </c>
      <c r="H1674" s="222" t="s">
        <v>343</v>
      </c>
      <c r="I1674" s="222" t="s">
        <v>470</v>
      </c>
      <c r="M1674" s="222" t="s">
        <v>311</v>
      </c>
    </row>
    <row r="1675" spans="1:13" ht="17.25" customHeight="1">
      <c r="A1675" s="222">
        <v>425261</v>
      </c>
      <c r="B1675" s="222" t="s">
        <v>2545</v>
      </c>
      <c r="C1675" s="222" t="s">
        <v>85</v>
      </c>
      <c r="D1675" s="222" t="s">
        <v>505</v>
      </c>
      <c r="E1675" s="222" t="s">
        <v>160</v>
      </c>
      <c r="F1675" s="222">
        <v>34553</v>
      </c>
      <c r="G1675" s="222" t="s">
        <v>3484</v>
      </c>
      <c r="H1675" s="222" t="s">
        <v>343</v>
      </c>
      <c r="I1675" s="222" t="s">
        <v>470</v>
      </c>
      <c r="M1675" s="222" t="s">
        <v>316</v>
      </c>
    </row>
    <row r="1676" spans="1:13" ht="17.25" customHeight="1">
      <c r="A1676" s="222">
        <v>425267</v>
      </c>
      <c r="B1676" s="222" t="s">
        <v>2544</v>
      </c>
      <c r="C1676" s="222" t="s">
        <v>74</v>
      </c>
      <c r="D1676" s="222" t="s">
        <v>874</v>
      </c>
      <c r="E1676" s="222" t="s">
        <v>161</v>
      </c>
      <c r="F1676" s="222">
        <v>29832</v>
      </c>
      <c r="G1676" s="222" t="s">
        <v>314</v>
      </c>
      <c r="H1676" s="222" t="s">
        <v>344</v>
      </c>
      <c r="I1676" s="222" t="s">
        <v>470</v>
      </c>
      <c r="M1676" s="222" t="s">
        <v>297</v>
      </c>
    </row>
    <row r="1677" spans="1:13" ht="17.25" customHeight="1">
      <c r="A1677" s="222">
        <v>425268</v>
      </c>
      <c r="B1677" s="222" t="s">
        <v>1661</v>
      </c>
      <c r="C1677" s="222" t="s">
        <v>85</v>
      </c>
      <c r="D1677" s="222" t="s">
        <v>252</v>
      </c>
      <c r="E1677" s="222" t="s">
        <v>160</v>
      </c>
      <c r="F1677" s="222">
        <v>35601</v>
      </c>
      <c r="G1677" s="222" t="s">
        <v>315</v>
      </c>
      <c r="H1677" s="222" t="s">
        <v>343</v>
      </c>
      <c r="I1677" s="222" t="s">
        <v>470</v>
      </c>
      <c r="M1677" s="222" t="s">
        <v>320</v>
      </c>
    </row>
    <row r="1678" spans="1:13" ht="17.25" customHeight="1">
      <c r="A1678" s="222">
        <v>425270</v>
      </c>
      <c r="B1678" s="222" t="s">
        <v>2543</v>
      </c>
      <c r="C1678" s="222" t="s">
        <v>708</v>
      </c>
      <c r="D1678" s="222" t="s">
        <v>247</v>
      </c>
      <c r="E1678" s="222" t="s">
        <v>160</v>
      </c>
      <c r="F1678" s="222">
        <v>34920</v>
      </c>
      <c r="G1678" s="222" t="s">
        <v>311</v>
      </c>
      <c r="H1678" s="222" t="s">
        <v>343</v>
      </c>
      <c r="I1678" s="222" t="s">
        <v>470</v>
      </c>
      <c r="M1678" s="222" t="s">
        <v>320</v>
      </c>
    </row>
    <row r="1679" spans="1:13" ht="17.25" customHeight="1">
      <c r="A1679" s="222">
        <v>425271</v>
      </c>
      <c r="B1679" s="222" t="s">
        <v>2465</v>
      </c>
      <c r="C1679" s="222" t="s">
        <v>708</v>
      </c>
      <c r="D1679" s="222" t="s">
        <v>2466</v>
      </c>
      <c r="E1679" s="222" t="s">
        <v>160</v>
      </c>
      <c r="F1679" s="222">
        <v>35874</v>
      </c>
      <c r="G1679" s="222" t="s">
        <v>311</v>
      </c>
      <c r="H1679" s="222" t="s">
        <v>343</v>
      </c>
      <c r="I1679" s="222" t="s">
        <v>470</v>
      </c>
      <c r="M1679" s="222" t="s">
        <v>311</v>
      </c>
    </row>
    <row r="1680" spans="1:13" ht="17.25" customHeight="1">
      <c r="A1680" s="222">
        <v>425273</v>
      </c>
      <c r="B1680" s="222" t="s">
        <v>1979</v>
      </c>
      <c r="C1680" s="222" t="s">
        <v>586</v>
      </c>
      <c r="D1680" s="222" t="s">
        <v>782</v>
      </c>
      <c r="E1680" s="222" t="s">
        <v>160</v>
      </c>
      <c r="F1680" s="222">
        <v>35923</v>
      </c>
      <c r="G1680" s="222" t="s">
        <v>3687</v>
      </c>
      <c r="H1680" s="222" t="s">
        <v>343</v>
      </c>
      <c r="I1680" s="222" t="s">
        <v>470</v>
      </c>
      <c r="M1680" s="222" t="s">
        <v>337</v>
      </c>
    </row>
    <row r="1681" spans="1:13" ht="17.25" customHeight="1">
      <c r="A1681" s="222">
        <v>425275</v>
      </c>
      <c r="B1681" s="222" t="s">
        <v>1622</v>
      </c>
      <c r="C1681" s="222" t="s">
        <v>75</v>
      </c>
      <c r="D1681" s="222" t="s">
        <v>928</v>
      </c>
      <c r="E1681" s="222" t="s">
        <v>160</v>
      </c>
      <c r="F1681" s="222">
        <v>35868</v>
      </c>
      <c r="G1681" s="222" t="s">
        <v>321</v>
      </c>
      <c r="H1681" s="222" t="s">
        <v>343</v>
      </c>
      <c r="I1681" s="222" t="s">
        <v>470</v>
      </c>
      <c r="M1681" s="222" t="s">
        <v>320</v>
      </c>
    </row>
    <row r="1682" spans="1:13" ht="17.25" customHeight="1">
      <c r="A1682" s="222">
        <v>425277</v>
      </c>
      <c r="B1682" s="222" t="s">
        <v>3134</v>
      </c>
      <c r="C1682" s="222" t="s">
        <v>97</v>
      </c>
      <c r="D1682" s="222" t="s">
        <v>818</v>
      </c>
      <c r="E1682" s="222" t="s">
        <v>160</v>
      </c>
      <c r="F1682" s="222">
        <v>36048</v>
      </c>
      <c r="G1682" s="222" t="s">
        <v>3517</v>
      </c>
      <c r="H1682" s="222" t="s">
        <v>343</v>
      </c>
      <c r="I1682" s="222" t="s">
        <v>361</v>
      </c>
      <c r="M1682" s="222" t="s">
        <v>327</v>
      </c>
    </row>
    <row r="1683" spans="1:13" ht="17.25" customHeight="1">
      <c r="A1683" s="222">
        <v>425286</v>
      </c>
      <c r="B1683" s="222" t="s">
        <v>2423</v>
      </c>
      <c r="C1683" s="222" t="s">
        <v>597</v>
      </c>
      <c r="D1683" s="222" t="s">
        <v>2424</v>
      </c>
      <c r="E1683" s="222" t="s">
        <v>160</v>
      </c>
      <c r="F1683" s="222">
        <v>35431</v>
      </c>
      <c r="G1683" s="222" t="s">
        <v>3493</v>
      </c>
      <c r="H1683" s="222" t="s">
        <v>343</v>
      </c>
      <c r="I1683" s="222" t="s">
        <v>470</v>
      </c>
      <c r="M1683" s="222" t="s">
        <v>320</v>
      </c>
    </row>
    <row r="1684" spans="1:13" ht="17.25" customHeight="1">
      <c r="A1684" s="222">
        <v>425293</v>
      </c>
      <c r="B1684" s="222" t="s">
        <v>1734</v>
      </c>
      <c r="C1684" s="222" t="s">
        <v>78</v>
      </c>
      <c r="D1684" s="222" t="s">
        <v>1000</v>
      </c>
      <c r="E1684" s="222" t="s">
        <v>160</v>
      </c>
      <c r="F1684" s="222">
        <v>36240</v>
      </c>
      <c r="G1684" s="222" t="s">
        <v>311</v>
      </c>
      <c r="H1684" s="222" t="s">
        <v>343</v>
      </c>
      <c r="I1684" s="222" t="s">
        <v>470</v>
      </c>
      <c r="M1684" s="222" t="s">
        <v>311</v>
      </c>
    </row>
    <row r="1685" spans="1:13" ht="17.25" customHeight="1">
      <c r="A1685" s="222">
        <v>425297</v>
      </c>
      <c r="B1685" s="222" t="s">
        <v>2099</v>
      </c>
      <c r="C1685" s="222" t="s">
        <v>89</v>
      </c>
      <c r="D1685" s="222" t="s">
        <v>1165</v>
      </c>
      <c r="E1685" s="222" t="s">
        <v>160</v>
      </c>
      <c r="F1685" s="222">
        <v>36062</v>
      </c>
      <c r="G1685" s="222" t="s">
        <v>3504</v>
      </c>
      <c r="H1685" s="222" t="s">
        <v>343</v>
      </c>
      <c r="I1685" s="222" t="s">
        <v>470</v>
      </c>
      <c r="M1685" s="222" t="s">
        <v>314</v>
      </c>
    </row>
    <row r="1686" spans="1:13" ht="17.25" customHeight="1">
      <c r="A1686" s="222">
        <v>425299</v>
      </c>
      <c r="B1686" s="222" t="s">
        <v>1191</v>
      </c>
      <c r="C1686" s="222" t="s">
        <v>89</v>
      </c>
      <c r="D1686" s="222" t="s">
        <v>254</v>
      </c>
      <c r="E1686" s="222" t="s">
        <v>160</v>
      </c>
      <c r="F1686" s="222">
        <v>36182</v>
      </c>
      <c r="G1686" s="222" t="s">
        <v>3516</v>
      </c>
      <c r="H1686" s="222" t="s">
        <v>343</v>
      </c>
      <c r="I1686" s="222" t="s">
        <v>470</v>
      </c>
      <c r="M1686" s="222" t="s">
        <v>320</v>
      </c>
    </row>
    <row r="1687" spans="1:13" ht="17.25" customHeight="1">
      <c r="A1687" s="222">
        <v>425302</v>
      </c>
      <c r="B1687" s="222" t="s">
        <v>1594</v>
      </c>
      <c r="C1687" s="222" t="s">
        <v>1020</v>
      </c>
      <c r="D1687" s="222" t="s">
        <v>775</v>
      </c>
      <c r="E1687" s="222" t="s">
        <v>160</v>
      </c>
      <c r="F1687" s="222">
        <v>35563</v>
      </c>
      <c r="G1687" s="222" t="s">
        <v>311</v>
      </c>
      <c r="H1687" s="222" t="s">
        <v>343</v>
      </c>
      <c r="I1687" s="222" t="s">
        <v>470</v>
      </c>
      <c r="M1687" s="222" t="s">
        <v>324</v>
      </c>
    </row>
    <row r="1688" spans="1:13" ht="17.25" customHeight="1">
      <c r="A1688" s="222">
        <v>425312</v>
      </c>
      <c r="B1688" s="222" t="s">
        <v>2541</v>
      </c>
      <c r="C1688" s="222" t="s">
        <v>677</v>
      </c>
      <c r="D1688" s="222" t="s">
        <v>2542</v>
      </c>
      <c r="E1688" s="222" t="s">
        <v>161</v>
      </c>
      <c r="F1688" s="222">
        <v>35947</v>
      </c>
      <c r="G1688" s="222" t="s">
        <v>311</v>
      </c>
      <c r="H1688" s="222" t="s">
        <v>343</v>
      </c>
      <c r="I1688" s="222" t="s">
        <v>470</v>
      </c>
      <c r="M1688" s="222" t="s">
        <v>311</v>
      </c>
    </row>
    <row r="1689" spans="1:13" ht="17.25" customHeight="1">
      <c r="A1689" s="222">
        <v>425314</v>
      </c>
      <c r="B1689" s="222" t="s">
        <v>3073</v>
      </c>
      <c r="C1689" s="222" t="s">
        <v>679</v>
      </c>
      <c r="D1689" s="222" t="s">
        <v>617</v>
      </c>
      <c r="E1689" s="222" t="s">
        <v>160</v>
      </c>
      <c r="F1689" s="222">
        <v>36032</v>
      </c>
      <c r="G1689" s="222" t="s">
        <v>3592</v>
      </c>
      <c r="H1689" s="222" t="s">
        <v>343</v>
      </c>
      <c r="I1689" s="222" t="s">
        <v>470</v>
      </c>
      <c r="M1689" s="222" t="s">
        <v>314</v>
      </c>
    </row>
    <row r="1690" spans="1:13" ht="17.25" customHeight="1">
      <c r="A1690" s="222">
        <v>425315</v>
      </c>
      <c r="B1690" s="222" t="s">
        <v>773</v>
      </c>
      <c r="C1690" s="222" t="s">
        <v>85</v>
      </c>
      <c r="D1690" s="222" t="s">
        <v>809</v>
      </c>
      <c r="E1690" s="222" t="s">
        <v>160</v>
      </c>
      <c r="F1690" s="222">
        <v>36192</v>
      </c>
      <c r="G1690" s="222" t="s">
        <v>3487</v>
      </c>
      <c r="H1690" s="222" t="s">
        <v>343</v>
      </c>
      <c r="I1690" s="222" t="s">
        <v>361</v>
      </c>
      <c r="M1690" s="222" t="s">
        <v>320</v>
      </c>
    </row>
    <row r="1691" spans="1:13" ht="17.25" customHeight="1">
      <c r="A1691" s="222">
        <v>425316</v>
      </c>
      <c r="B1691" s="222" t="s">
        <v>1351</v>
      </c>
      <c r="C1691" s="222" t="s">
        <v>71</v>
      </c>
      <c r="D1691" s="222" t="s">
        <v>222</v>
      </c>
      <c r="E1691" s="222" t="s">
        <v>160</v>
      </c>
      <c r="F1691" s="222">
        <v>36161</v>
      </c>
      <c r="G1691" s="222" t="s">
        <v>3486</v>
      </c>
      <c r="H1691" s="222" t="s">
        <v>343</v>
      </c>
      <c r="I1691" s="222" t="s">
        <v>470</v>
      </c>
      <c r="M1691" s="222" t="s">
        <v>337</v>
      </c>
    </row>
    <row r="1692" spans="1:13" ht="17.25" customHeight="1">
      <c r="A1692" s="222">
        <v>425320</v>
      </c>
      <c r="B1692" s="222" t="s">
        <v>3142</v>
      </c>
      <c r="C1692" s="222" t="s">
        <v>3143</v>
      </c>
      <c r="D1692" s="222" t="s">
        <v>279</v>
      </c>
      <c r="E1692" s="222" t="s">
        <v>160</v>
      </c>
      <c r="F1692" s="222">
        <v>35891</v>
      </c>
      <c r="G1692" s="222" t="s">
        <v>3739</v>
      </c>
      <c r="H1692" s="222" t="s">
        <v>343</v>
      </c>
      <c r="I1692" s="222" t="s">
        <v>361</v>
      </c>
      <c r="M1692" s="222" t="s">
        <v>311</v>
      </c>
    </row>
    <row r="1693" spans="1:13" ht="17.25" customHeight="1">
      <c r="A1693" s="222">
        <v>425321</v>
      </c>
      <c r="B1693" s="222" t="s">
        <v>3297</v>
      </c>
      <c r="C1693" s="222" t="s">
        <v>67</v>
      </c>
      <c r="D1693" s="222" t="s">
        <v>3298</v>
      </c>
      <c r="E1693" s="222" t="s">
        <v>160</v>
      </c>
      <c r="F1693" s="222">
        <v>35593</v>
      </c>
      <c r="G1693" s="222" t="s">
        <v>311</v>
      </c>
      <c r="H1693" s="222" t="s">
        <v>343</v>
      </c>
      <c r="I1693" s="222" t="s">
        <v>361</v>
      </c>
      <c r="M1693" s="222" t="s">
        <v>337</v>
      </c>
    </row>
    <row r="1694" spans="1:13" ht="17.25" customHeight="1">
      <c r="A1694" s="222">
        <v>425322</v>
      </c>
      <c r="B1694" s="222" t="s">
        <v>2540</v>
      </c>
      <c r="C1694" s="222" t="s">
        <v>685</v>
      </c>
      <c r="D1694" s="222" t="s">
        <v>246</v>
      </c>
      <c r="E1694" s="222" t="s">
        <v>161</v>
      </c>
      <c r="H1694" s="222" t="s">
        <v>343</v>
      </c>
      <c r="I1694" s="222" t="s">
        <v>470</v>
      </c>
      <c r="M1694" s="222" t="s">
        <v>311</v>
      </c>
    </row>
    <row r="1695" spans="1:13" ht="17.25" customHeight="1">
      <c r="A1695" s="222">
        <v>425324</v>
      </c>
      <c r="B1695" s="222" t="s">
        <v>1694</v>
      </c>
      <c r="C1695" s="222" t="s">
        <v>1070</v>
      </c>
      <c r="D1695" s="222" t="s">
        <v>254</v>
      </c>
      <c r="E1695" s="222" t="s">
        <v>160</v>
      </c>
      <c r="F1695" s="222">
        <v>35617</v>
      </c>
      <c r="G1695" s="222" t="s">
        <v>311</v>
      </c>
      <c r="H1695" s="222" t="s">
        <v>343</v>
      </c>
      <c r="I1695" s="222" t="s">
        <v>470</v>
      </c>
      <c r="M1695" s="222" t="s">
        <v>311</v>
      </c>
    </row>
    <row r="1696" spans="1:13" ht="17.25" customHeight="1">
      <c r="A1696" s="222">
        <v>425325</v>
      </c>
      <c r="B1696" s="222" t="s">
        <v>2349</v>
      </c>
      <c r="C1696" s="222" t="s">
        <v>73</v>
      </c>
      <c r="D1696" s="222" t="s">
        <v>808</v>
      </c>
      <c r="E1696" s="222" t="s">
        <v>160</v>
      </c>
      <c r="F1696" s="222">
        <v>34905</v>
      </c>
      <c r="G1696" s="222" t="s">
        <v>311</v>
      </c>
      <c r="H1696" s="222" t="s">
        <v>343</v>
      </c>
      <c r="I1696" s="222" t="s">
        <v>470</v>
      </c>
      <c r="M1696" s="222" t="s">
        <v>311</v>
      </c>
    </row>
    <row r="1697" spans="1:13" ht="17.25" customHeight="1">
      <c r="A1697" s="222">
        <v>425338</v>
      </c>
      <c r="B1697" s="222" t="s">
        <v>3181</v>
      </c>
      <c r="C1697" s="222" t="s">
        <v>1140</v>
      </c>
      <c r="D1697" s="222" t="s">
        <v>666</v>
      </c>
      <c r="E1697" s="222" t="s">
        <v>160</v>
      </c>
      <c r="F1697" s="222">
        <v>35811</v>
      </c>
      <c r="G1697" s="222" t="s">
        <v>311</v>
      </c>
      <c r="H1697" s="222" t="s">
        <v>343</v>
      </c>
      <c r="I1697" s="222" t="s">
        <v>361</v>
      </c>
      <c r="M1697" s="222" t="s">
        <v>311</v>
      </c>
    </row>
    <row r="1698" spans="1:13" ht="17.25" customHeight="1">
      <c r="A1698" s="222">
        <v>425344</v>
      </c>
      <c r="B1698" s="222" t="s">
        <v>2355</v>
      </c>
      <c r="C1698" s="222" t="s">
        <v>615</v>
      </c>
      <c r="D1698" s="222" t="s">
        <v>1160</v>
      </c>
      <c r="E1698" s="222" t="s">
        <v>160</v>
      </c>
      <c r="F1698" s="222">
        <v>34916</v>
      </c>
      <c r="G1698" s="222" t="s">
        <v>311</v>
      </c>
      <c r="H1698" s="222" t="s">
        <v>343</v>
      </c>
      <c r="I1698" s="222" t="s">
        <v>470</v>
      </c>
      <c r="M1698" s="222" t="s">
        <v>311</v>
      </c>
    </row>
    <row r="1699" spans="1:13" ht="17.25" customHeight="1">
      <c r="A1699" s="222">
        <v>425346</v>
      </c>
      <c r="B1699" s="222" t="s">
        <v>1794</v>
      </c>
      <c r="C1699" s="222" t="s">
        <v>1099</v>
      </c>
      <c r="D1699" s="222" t="s">
        <v>1795</v>
      </c>
      <c r="E1699" s="222" t="s">
        <v>160</v>
      </c>
      <c r="F1699" s="222">
        <v>33876</v>
      </c>
      <c r="G1699" s="222" t="s">
        <v>311</v>
      </c>
      <c r="H1699" s="222" t="s">
        <v>343</v>
      </c>
      <c r="I1699" s="222" t="s">
        <v>470</v>
      </c>
      <c r="M1699" s="222" t="s">
        <v>327</v>
      </c>
    </row>
    <row r="1700" spans="1:13" ht="17.25" customHeight="1">
      <c r="A1700" s="222">
        <v>425348</v>
      </c>
      <c r="B1700" s="222" t="s">
        <v>2164</v>
      </c>
      <c r="C1700" s="222" t="s">
        <v>619</v>
      </c>
      <c r="D1700" s="222" t="s">
        <v>246</v>
      </c>
      <c r="E1700" s="222" t="s">
        <v>160</v>
      </c>
      <c r="H1700" s="222" t="s">
        <v>343</v>
      </c>
      <c r="I1700" s="222" t="s">
        <v>470</v>
      </c>
      <c r="M1700" s="222" t="s">
        <v>311</v>
      </c>
    </row>
    <row r="1701" spans="1:13" ht="17.25" customHeight="1">
      <c r="A1701" s="222">
        <v>425350</v>
      </c>
      <c r="B1701" s="222" t="s">
        <v>3355</v>
      </c>
      <c r="C1701" s="222" t="s">
        <v>3356</v>
      </c>
      <c r="D1701" s="222" t="s">
        <v>252</v>
      </c>
      <c r="E1701" s="222" t="s">
        <v>161</v>
      </c>
      <c r="F1701" s="222">
        <v>35565</v>
      </c>
      <c r="G1701" s="222" t="s">
        <v>3502</v>
      </c>
      <c r="H1701" s="222" t="s">
        <v>343</v>
      </c>
      <c r="I1701" s="222" t="s">
        <v>361</v>
      </c>
      <c r="M1701" s="222" t="s">
        <v>320</v>
      </c>
    </row>
    <row r="1702" spans="1:13" ht="17.25" customHeight="1">
      <c r="A1702" s="222">
        <v>425353</v>
      </c>
      <c r="B1702" s="222" t="s">
        <v>2464</v>
      </c>
      <c r="C1702" s="222" t="s">
        <v>734</v>
      </c>
      <c r="D1702" s="222" t="s">
        <v>658</v>
      </c>
      <c r="E1702" s="222" t="s">
        <v>161</v>
      </c>
      <c r="F1702" s="222">
        <v>35877</v>
      </c>
      <c r="G1702" s="222" t="s">
        <v>325</v>
      </c>
      <c r="H1702" s="222" t="s">
        <v>343</v>
      </c>
      <c r="I1702" s="222" t="s">
        <v>470</v>
      </c>
      <c r="M1702" s="222" t="s">
        <v>325</v>
      </c>
    </row>
    <row r="1703" spans="1:13" ht="17.25" customHeight="1">
      <c r="A1703" s="222">
        <v>425360</v>
      </c>
      <c r="B1703" s="222" t="s">
        <v>3072</v>
      </c>
      <c r="C1703" s="222" t="s">
        <v>74</v>
      </c>
      <c r="D1703" s="222" t="s">
        <v>256</v>
      </c>
      <c r="E1703" s="222" t="s">
        <v>161</v>
      </c>
      <c r="F1703" s="222">
        <v>35796</v>
      </c>
      <c r="G1703" s="222" t="s">
        <v>321</v>
      </c>
      <c r="H1703" s="222" t="s">
        <v>343</v>
      </c>
      <c r="I1703" s="222" t="s">
        <v>470</v>
      </c>
      <c r="M1703" s="222" t="s">
        <v>320</v>
      </c>
    </row>
    <row r="1704" spans="1:13" ht="17.25" customHeight="1">
      <c r="A1704" s="222">
        <v>425362</v>
      </c>
      <c r="B1704" s="222" t="s">
        <v>2539</v>
      </c>
      <c r="C1704" s="222" t="s">
        <v>132</v>
      </c>
      <c r="D1704" s="222" t="s">
        <v>264</v>
      </c>
      <c r="E1704" s="222" t="s">
        <v>161</v>
      </c>
      <c r="F1704" s="222">
        <v>34859</v>
      </c>
      <c r="G1704" s="222" t="s">
        <v>311</v>
      </c>
      <c r="H1704" s="222" t="s">
        <v>343</v>
      </c>
      <c r="I1704" s="222" t="s">
        <v>470</v>
      </c>
      <c r="M1704" s="222" t="s">
        <v>311</v>
      </c>
    </row>
    <row r="1705" spans="1:13" ht="17.25" customHeight="1">
      <c r="A1705" s="222">
        <v>425366</v>
      </c>
      <c r="B1705" s="222" t="s">
        <v>814</v>
      </c>
      <c r="C1705" s="222" t="s">
        <v>970</v>
      </c>
      <c r="D1705" s="222" t="s">
        <v>2422</v>
      </c>
      <c r="E1705" s="222" t="s">
        <v>161</v>
      </c>
      <c r="F1705" s="222">
        <v>31008</v>
      </c>
      <c r="G1705" s="222" t="s">
        <v>324</v>
      </c>
      <c r="H1705" s="222" t="s">
        <v>343</v>
      </c>
      <c r="I1705" s="222" t="s">
        <v>470</v>
      </c>
      <c r="M1705" s="222" t="s">
        <v>324</v>
      </c>
    </row>
    <row r="1706" spans="1:13" ht="17.25" customHeight="1">
      <c r="A1706" s="222">
        <v>425367</v>
      </c>
      <c r="B1706" s="222" t="s">
        <v>2538</v>
      </c>
      <c r="C1706" s="222" t="s">
        <v>602</v>
      </c>
      <c r="D1706" s="222" t="s">
        <v>226</v>
      </c>
      <c r="E1706" s="222" t="s">
        <v>161</v>
      </c>
      <c r="F1706" s="222">
        <v>31511</v>
      </c>
      <c r="G1706" s="222" t="s">
        <v>3609</v>
      </c>
      <c r="H1706" s="222" t="s">
        <v>343</v>
      </c>
      <c r="I1706" s="222" t="s">
        <v>470</v>
      </c>
      <c r="M1706" s="222" t="s">
        <v>320</v>
      </c>
    </row>
    <row r="1707" spans="1:13" ht="17.25" customHeight="1">
      <c r="A1707" s="222">
        <v>425369</v>
      </c>
      <c r="B1707" s="222" t="s">
        <v>1285</v>
      </c>
      <c r="C1707" s="222" t="s">
        <v>75</v>
      </c>
      <c r="D1707" s="222" t="s">
        <v>218</v>
      </c>
      <c r="E1707" s="222" t="s">
        <v>161</v>
      </c>
      <c r="F1707" s="222">
        <v>35644</v>
      </c>
      <c r="G1707" s="222" t="s">
        <v>320</v>
      </c>
      <c r="H1707" s="222" t="s">
        <v>343</v>
      </c>
      <c r="I1707" s="222" t="s">
        <v>470</v>
      </c>
      <c r="M1707" s="222" t="s">
        <v>337</v>
      </c>
    </row>
    <row r="1708" spans="1:13" ht="17.25" customHeight="1">
      <c r="A1708" s="222">
        <v>425371</v>
      </c>
      <c r="B1708" s="222" t="s">
        <v>1756</v>
      </c>
      <c r="C1708" s="222" t="s">
        <v>1036</v>
      </c>
      <c r="D1708" s="222" t="s">
        <v>827</v>
      </c>
      <c r="E1708" s="222" t="s">
        <v>160</v>
      </c>
      <c r="F1708" s="222">
        <v>31322</v>
      </c>
      <c r="G1708" s="222" t="s">
        <v>311</v>
      </c>
      <c r="H1708" s="222" t="s">
        <v>343</v>
      </c>
      <c r="I1708" s="222" t="s">
        <v>470</v>
      </c>
      <c r="M1708" s="222" t="s">
        <v>311</v>
      </c>
    </row>
    <row r="1709" spans="1:13" ht="17.25" customHeight="1">
      <c r="A1709" s="222">
        <v>425372</v>
      </c>
      <c r="B1709" s="222" t="s">
        <v>2314</v>
      </c>
      <c r="C1709" s="222" t="s">
        <v>71</v>
      </c>
      <c r="D1709" s="222" t="s">
        <v>228</v>
      </c>
      <c r="E1709" s="222" t="s">
        <v>160</v>
      </c>
      <c r="F1709" s="222">
        <v>35120</v>
      </c>
      <c r="G1709" s="222" t="s">
        <v>311</v>
      </c>
      <c r="H1709" s="222" t="s">
        <v>343</v>
      </c>
      <c r="I1709" s="222" t="s">
        <v>470</v>
      </c>
      <c r="M1709" s="222" t="s">
        <v>311</v>
      </c>
    </row>
    <row r="1710" spans="1:13" ht="17.25" customHeight="1">
      <c r="A1710" s="222">
        <v>425373</v>
      </c>
      <c r="B1710" s="222" t="s">
        <v>3390</v>
      </c>
      <c r="C1710" s="222" t="s">
        <v>77</v>
      </c>
      <c r="D1710" s="222" t="s">
        <v>655</v>
      </c>
      <c r="E1710" s="222" t="s">
        <v>161</v>
      </c>
      <c r="F1710" s="222">
        <v>35940</v>
      </c>
      <c r="G1710" s="222" t="s">
        <v>315</v>
      </c>
      <c r="H1710" s="222" t="s">
        <v>343</v>
      </c>
      <c r="I1710" s="222" t="s">
        <v>361</v>
      </c>
      <c r="M1710" s="222" t="s">
        <v>320</v>
      </c>
    </row>
    <row r="1711" spans="1:13" ht="17.25" customHeight="1">
      <c r="A1711" s="222">
        <v>425374</v>
      </c>
      <c r="B1711" s="222" t="s">
        <v>3210</v>
      </c>
      <c r="C1711" s="222" t="s">
        <v>103</v>
      </c>
      <c r="D1711" s="222" t="s">
        <v>678</v>
      </c>
      <c r="E1711" s="222" t="s">
        <v>161</v>
      </c>
      <c r="F1711" s="222">
        <v>33662</v>
      </c>
      <c r="G1711" s="222" t="s">
        <v>311</v>
      </c>
      <c r="H1711" s="222" t="s">
        <v>343</v>
      </c>
      <c r="I1711" s="222" t="s">
        <v>361</v>
      </c>
      <c r="M1711" s="222" t="s">
        <v>311</v>
      </c>
    </row>
    <row r="1712" spans="1:13" ht="17.25" customHeight="1">
      <c r="A1712" s="222">
        <v>425375</v>
      </c>
      <c r="B1712" s="222" t="s">
        <v>2537</v>
      </c>
      <c r="C1712" s="222" t="s">
        <v>842</v>
      </c>
      <c r="D1712" s="222" t="s">
        <v>888</v>
      </c>
      <c r="E1712" s="222" t="s">
        <v>161</v>
      </c>
      <c r="F1712" s="222">
        <v>36047</v>
      </c>
      <c r="G1712" s="222" t="s">
        <v>321</v>
      </c>
      <c r="H1712" s="222" t="s">
        <v>344</v>
      </c>
      <c r="I1712" s="222" t="s">
        <v>470</v>
      </c>
      <c r="M1712" s="222" t="s">
        <v>297</v>
      </c>
    </row>
    <row r="1713" spans="1:13" ht="17.25" customHeight="1">
      <c r="A1713" s="222">
        <v>425377</v>
      </c>
      <c r="B1713" s="222" t="s">
        <v>3257</v>
      </c>
      <c r="C1713" s="222" t="s">
        <v>74</v>
      </c>
      <c r="D1713" s="222" t="s">
        <v>261</v>
      </c>
      <c r="E1713" s="222" t="s">
        <v>160</v>
      </c>
      <c r="F1713" s="222">
        <v>35634</v>
      </c>
      <c r="G1713" s="222" t="s">
        <v>311</v>
      </c>
      <c r="H1713" s="222" t="s">
        <v>343</v>
      </c>
      <c r="I1713" s="222" t="s">
        <v>361</v>
      </c>
      <c r="M1713" s="222" t="s">
        <v>311</v>
      </c>
    </row>
    <row r="1714" spans="1:13" ht="17.25" customHeight="1">
      <c r="A1714" s="222">
        <v>425383</v>
      </c>
      <c r="B1714" s="222" t="s">
        <v>2354</v>
      </c>
      <c r="C1714" s="222" t="s">
        <v>713</v>
      </c>
      <c r="D1714" s="222" t="s">
        <v>1013</v>
      </c>
      <c r="E1714" s="222" t="s">
        <v>161</v>
      </c>
      <c r="F1714" s="222">
        <v>35892</v>
      </c>
      <c r="G1714" s="222" t="s">
        <v>335</v>
      </c>
      <c r="H1714" s="222" t="s">
        <v>343</v>
      </c>
      <c r="I1714" s="222" t="s">
        <v>470</v>
      </c>
      <c r="M1714" s="222" t="s">
        <v>320</v>
      </c>
    </row>
    <row r="1715" spans="1:13" ht="17.25" customHeight="1">
      <c r="A1715" s="222">
        <v>425385</v>
      </c>
      <c r="B1715" s="222" t="s">
        <v>2292</v>
      </c>
      <c r="C1715" s="222" t="s">
        <v>790</v>
      </c>
      <c r="D1715" s="222" t="s">
        <v>1043</v>
      </c>
      <c r="E1715" s="222" t="s">
        <v>161</v>
      </c>
      <c r="F1715" s="222">
        <v>33054</v>
      </c>
      <c r="G1715" s="222" t="s">
        <v>311</v>
      </c>
      <c r="H1715" s="222" t="s">
        <v>343</v>
      </c>
      <c r="I1715" s="222" t="s">
        <v>470</v>
      </c>
      <c r="M1715" s="222" t="s">
        <v>311</v>
      </c>
    </row>
    <row r="1716" spans="1:13" ht="17.25" customHeight="1">
      <c r="A1716" s="222">
        <v>425386</v>
      </c>
      <c r="B1716" s="222" t="s">
        <v>3432</v>
      </c>
      <c r="C1716" s="222" t="s">
        <v>100</v>
      </c>
      <c r="D1716" s="222" t="s">
        <v>232</v>
      </c>
      <c r="E1716" s="222" t="s">
        <v>161</v>
      </c>
      <c r="F1716" s="222">
        <v>35449</v>
      </c>
      <c r="G1716" s="222" t="s">
        <v>318</v>
      </c>
      <c r="H1716" s="222" t="s">
        <v>343</v>
      </c>
      <c r="I1716" s="222" t="s">
        <v>361</v>
      </c>
      <c r="M1716" s="222" t="s">
        <v>320</v>
      </c>
    </row>
    <row r="1717" spans="1:13" ht="17.25" customHeight="1">
      <c r="A1717" s="222">
        <v>425387</v>
      </c>
      <c r="B1717" s="222" t="s">
        <v>3180</v>
      </c>
      <c r="C1717" s="222" t="s">
        <v>77</v>
      </c>
      <c r="D1717" s="222" t="s">
        <v>702</v>
      </c>
      <c r="E1717" s="222" t="s">
        <v>161</v>
      </c>
      <c r="F1717" s="222">
        <v>29741</v>
      </c>
      <c r="G1717" s="222" t="s">
        <v>333</v>
      </c>
      <c r="H1717" s="222" t="s">
        <v>344</v>
      </c>
      <c r="I1717" s="222" t="s">
        <v>361</v>
      </c>
      <c r="M1717" s="222" t="s">
        <v>297</v>
      </c>
    </row>
    <row r="1718" spans="1:13" ht="17.25" customHeight="1">
      <c r="A1718" s="222">
        <v>425392</v>
      </c>
      <c r="B1718" s="222" t="s">
        <v>1387</v>
      </c>
      <c r="C1718" s="222" t="s">
        <v>1388</v>
      </c>
      <c r="D1718" s="222" t="s">
        <v>1072</v>
      </c>
      <c r="E1718" s="222" t="s">
        <v>160</v>
      </c>
      <c r="F1718" s="222">
        <v>35532</v>
      </c>
      <c r="G1718" s="222" t="s">
        <v>3648</v>
      </c>
      <c r="H1718" s="222" t="s">
        <v>343</v>
      </c>
      <c r="I1718" s="222" t="s">
        <v>470</v>
      </c>
      <c r="M1718" s="222" t="s">
        <v>330</v>
      </c>
    </row>
    <row r="1719" spans="1:13" ht="17.25" customHeight="1">
      <c r="A1719" s="222">
        <v>425393</v>
      </c>
      <c r="B1719" s="222" t="s">
        <v>3296</v>
      </c>
      <c r="C1719" s="222" t="s">
        <v>85</v>
      </c>
      <c r="D1719" s="222" t="s">
        <v>223</v>
      </c>
      <c r="E1719" s="222" t="s">
        <v>160</v>
      </c>
      <c r="F1719" s="222">
        <v>35339</v>
      </c>
      <c r="G1719" s="222" t="s">
        <v>311</v>
      </c>
      <c r="H1719" s="222" t="s">
        <v>343</v>
      </c>
      <c r="I1719" s="222" t="s">
        <v>361</v>
      </c>
      <c r="M1719" s="222" t="s">
        <v>311</v>
      </c>
    </row>
    <row r="1720" spans="1:13" ht="17.25" customHeight="1">
      <c r="A1720" s="222">
        <v>425394</v>
      </c>
      <c r="B1720" s="222" t="s">
        <v>1693</v>
      </c>
      <c r="C1720" s="222" t="s">
        <v>599</v>
      </c>
      <c r="D1720" s="222" t="s">
        <v>695</v>
      </c>
      <c r="E1720" s="222" t="s">
        <v>160</v>
      </c>
      <c r="F1720" s="222">
        <v>31991</v>
      </c>
      <c r="G1720" s="222" t="s">
        <v>311</v>
      </c>
      <c r="H1720" s="222" t="s">
        <v>343</v>
      </c>
      <c r="I1720" s="222" t="s">
        <v>470</v>
      </c>
      <c r="M1720" s="222" t="s">
        <v>311</v>
      </c>
    </row>
    <row r="1721" spans="1:13" ht="17.25" customHeight="1">
      <c r="A1721" s="222">
        <v>425398</v>
      </c>
      <c r="B1721" s="222" t="s">
        <v>1133</v>
      </c>
      <c r="C1721" s="222" t="s">
        <v>954</v>
      </c>
      <c r="D1721" s="222" t="s">
        <v>1437</v>
      </c>
      <c r="E1721" s="222" t="s">
        <v>161</v>
      </c>
      <c r="F1721" s="222">
        <v>35820</v>
      </c>
      <c r="G1721" s="222" t="s">
        <v>3653</v>
      </c>
      <c r="H1721" s="222" t="s">
        <v>343</v>
      </c>
      <c r="I1721" s="222" t="s">
        <v>470</v>
      </c>
      <c r="M1721" s="222" t="s">
        <v>314</v>
      </c>
    </row>
    <row r="1722" spans="1:13" ht="17.25" customHeight="1">
      <c r="A1722" s="222">
        <v>425400</v>
      </c>
      <c r="B1722" s="222" t="s">
        <v>1793</v>
      </c>
      <c r="C1722" s="222" t="s">
        <v>747</v>
      </c>
      <c r="D1722" s="222" t="s">
        <v>238</v>
      </c>
      <c r="E1722" s="222" t="s">
        <v>161</v>
      </c>
      <c r="F1722" s="222">
        <v>36161</v>
      </c>
      <c r="G1722" s="222" t="s">
        <v>3551</v>
      </c>
      <c r="H1722" s="222" t="s">
        <v>343</v>
      </c>
      <c r="I1722" s="222" t="s">
        <v>470</v>
      </c>
      <c r="M1722" s="222" t="s">
        <v>311</v>
      </c>
    </row>
    <row r="1723" spans="1:13" ht="17.25" customHeight="1">
      <c r="A1723" s="222">
        <v>425402</v>
      </c>
      <c r="B1723" s="222" t="s">
        <v>2163</v>
      </c>
      <c r="C1723" s="222" t="s">
        <v>94</v>
      </c>
      <c r="D1723" s="222" t="s">
        <v>367</v>
      </c>
      <c r="E1723" s="222" t="s">
        <v>160</v>
      </c>
      <c r="F1723" s="222">
        <v>33786</v>
      </c>
      <c r="G1723" s="222" t="s">
        <v>337</v>
      </c>
      <c r="H1723" s="222" t="s">
        <v>343</v>
      </c>
      <c r="I1723" s="222" t="s">
        <v>470</v>
      </c>
      <c r="M1723" s="222" t="s">
        <v>337</v>
      </c>
    </row>
    <row r="1724" spans="1:13" ht="17.25" customHeight="1">
      <c r="A1724" s="222">
        <v>425406</v>
      </c>
      <c r="B1724" s="222" t="s">
        <v>2132</v>
      </c>
      <c r="C1724" s="222" t="s">
        <v>73</v>
      </c>
      <c r="D1724" s="222" t="s">
        <v>596</v>
      </c>
      <c r="E1724" s="222" t="s">
        <v>160</v>
      </c>
      <c r="F1724" s="222">
        <v>36161</v>
      </c>
      <c r="G1724" s="222" t="s">
        <v>3693</v>
      </c>
      <c r="H1724" s="222" t="s">
        <v>343</v>
      </c>
      <c r="I1724" s="222" t="s">
        <v>470</v>
      </c>
      <c r="M1724" s="222" t="s">
        <v>320</v>
      </c>
    </row>
    <row r="1725" spans="1:13" ht="17.25" customHeight="1">
      <c r="A1725" s="222">
        <v>425411</v>
      </c>
      <c r="B1725" s="222" t="s">
        <v>3319</v>
      </c>
      <c r="C1725" s="222" t="s">
        <v>1104</v>
      </c>
      <c r="D1725" s="222" t="s">
        <v>676</v>
      </c>
      <c r="E1725" s="222" t="s">
        <v>161</v>
      </c>
      <c r="F1725" s="222">
        <v>35613</v>
      </c>
      <c r="G1725" s="222" t="s">
        <v>311</v>
      </c>
      <c r="H1725" s="222" t="s">
        <v>343</v>
      </c>
      <c r="I1725" s="222" t="s">
        <v>361</v>
      </c>
      <c r="M1725" s="222" t="s">
        <v>311</v>
      </c>
    </row>
    <row r="1726" spans="1:13" ht="17.25" customHeight="1">
      <c r="A1726" s="222">
        <v>425412</v>
      </c>
      <c r="B1726" s="222" t="s">
        <v>2536</v>
      </c>
      <c r="C1726" s="222" t="s">
        <v>94</v>
      </c>
      <c r="D1726" s="222" t="s">
        <v>221</v>
      </c>
      <c r="E1726" s="222" t="s">
        <v>160</v>
      </c>
      <c r="F1726" s="222">
        <v>36004</v>
      </c>
      <c r="G1726" s="222" t="s">
        <v>311</v>
      </c>
      <c r="H1726" s="222" t="s">
        <v>344</v>
      </c>
      <c r="I1726" s="222" t="s">
        <v>470</v>
      </c>
      <c r="M1726" s="222" t="s">
        <v>297</v>
      </c>
    </row>
    <row r="1727" spans="1:13" ht="17.25" customHeight="1">
      <c r="A1727" s="222">
        <v>425413</v>
      </c>
      <c r="B1727" s="222" t="s">
        <v>1593</v>
      </c>
      <c r="C1727" s="222" t="s">
        <v>103</v>
      </c>
      <c r="D1727" s="222" t="s">
        <v>813</v>
      </c>
      <c r="E1727" s="222" t="s">
        <v>160</v>
      </c>
      <c r="F1727" s="222">
        <v>35686</v>
      </c>
      <c r="G1727" s="222" t="s">
        <v>3496</v>
      </c>
      <c r="H1727" s="222" t="s">
        <v>343</v>
      </c>
      <c r="I1727" s="222" t="s">
        <v>470</v>
      </c>
      <c r="M1727" s="222" t="s">
        <v>337</v>
      </c>
    </row>
    <row r="1728" spans="1:13" ht="17.25" customHeight="1">
      <c r="A1728" s="222">
        <v>425414</v>
      </c>
      <c r="B1728" s="222" t="s">
        <v>2076</v>
      </c>
      <c r="C1728" s="222" t="s">
        <v>123</v>
      </c>
      <c r="D1728" s="222" t="s">
        <v>658</v>
      </c>
      <c r="E1728" s="222" t="s">
        <v>161</v>
      </c>
      <c r="F1728" s="222">
        <v>35687</v>
      </c>
      <c r="G1728" s="222" t="s">
        <v>318</v>
      </c>
      <c r="H1728" s="222" t="s">
        <v>343</v>
      </c>
      <c r="I1728" s="222" t="s">
        <v>470</v>
      </c>
      <c r="M1728" s="222" t="s">
        <v>324</v>
      </c>
    </row>
    <row r="1729" spans="1:13" ht="17.25" customHeight="1">
      <c r="A1729" s="222">
        <v>425417</v>
      </c>
      <c r="B1729" s="222" t="s">
        <v>1792</v>
      </c>
      <c r="C1729" s="222" t="s">
        <v>103</v>
      </c>
      <c r="D1729" s="222" t="s">
        <v>674</v>
      </c>
      <c r="E1729" s="222" t="s">
        <v>160</v>
      </c>
      <c r="F1729" s="222">
        <v>34340</v>
      </c>
      <c r="G1729" s="222" t="s">
        <v>311</v>
      </c>
      <c r="H1729" s="222" t="s">
        <v>343</v>
      </c>
      <c r="I1729" s="222" t="s">
        <v>470</v>
      </c>
      <c r="M1729" s="222" t="s">
        <v>320</v>
      </c>
    </row>
    <row r="1730" spans="1:13" ht="17.25" customHeight="1">
      <c r="A1730" s="222">
        <v>425424</v>
      </c>
      <c r="B1730" s="222" t="s">
        <v>2535</v>
      </c>
      <c r="C1730" s="222" t="s">
        <v>789</v>
      </c>
      <c r="D1730" s="222" t="s">
        <v>257</v>
      </c>
      <c r="E1730" s="222" t="s">
        <v>160</v>
      </c>
      <c r="F1730" s="222">
        <v>35292</v>
      </c>
      <c r="G1730" s="222" t="s">
        <v>3533</v>
      </c>
      <c r="H1730" s="222" t="s">
        <v>343</v>
      </c>
      <c r="I1730" s="222" t="s">
        <v>470</v>
      </c>
      <c r="M1730" s="222" t="s">
        <v>331</v>
      </c>
    </row>
    <row r="1731" spans="1:13" ht="17.25" customHeight="1">
      <c r="A1731" s="222">
        <v>425427</v>
      </c>
      <c r="B1731" s="222" t="s">
        <v>1212</v>
      </c>
      <c r="C1731" s="222" t="s">
        <v>106</v>
      </c>
      <c r="D1731" s="222" t="s">
        <v>596</v>
      </c>
      <c r="E1731" s="222" t="s">
        <v>161</v>
      </c>
      <c r="F1731" s="222">
        <v>34340</v>
      </c>
      <c r="G1731" s="222" t="s">
        <v>311</v>
      </c>
      <c r="H1731" s="222" t="s">
        <v>343</v>
      </c>
      <c r="I1731" s="222" t="s">
        <v>470</v>
      </c>
      <c r="M1731" s="222" t="s">
        <v>311</v>
      </c>
    </row>
    <row r="1732" spans="1:13" ht="17.25" customHeight="1">
      <c r="A1732" s="222">
        <v>425430</v>
      </c>
      <c r="B1732" s="222" t="s">
        <v>3330</v>
      </c>
      <c r="C1732" s="222" t="s">
        <v>74</v>
      </c>
      <c r="D1732" s="222" t="s">
        <v>221</v>
      </c>
      <c r="E1732" s="222" t="s">
        <v>161</v>
      </c>
      <c r="F1732" s="222">
        <v>35026</v>
      </c>
      <c r="G1732" s="222" t="s">
        <v>311</v>
      </c>
      <c r="H1732" s="222" t="s">
        <v>343</v>
      </c>
      <c r="I1732" s="222" t="s">
        <v>361</v>
      </c>
      <c r="M1732" s="222" t="s">
        <v>311</v>
      </c>
    </row>
    <row r="1733" spans="1:13" ht="17.25" customHeight="1">
      <c r="A1733" s="222">
        <v>425432</v>
      </c>
      <c r="B1733" s="222" t="s">
        <v>2534</v>
      </c>
      <c r="C1733" s="222" t="s">
        <v>119</v>
      </c>
      <c r="D1733" s="222" t="s">
        <v>142</v>
      </c>
      <c r="E1733" s="222" t="s">
        <v>161</v>
      </c>
      <c r="F1733" s="222">
        <v>34718</v>
      </c>
      <c r="G1733" s="222" t="s">
        <v>311</v>
      </c>
      <c r="H1733" s="222" t="s">
        <v>343</v>
      </c>
      <c r="I1733" s="222" t="s">
        <v>470</v>
      </c>
      <c r="M1733" s="222" t="s">
        <v>311</v>
      </c>
    </row>
    <row r="1734" spans="1:13" ht="17.25" customHeight="1">
      <c r="A1734" s="222">
        <v>425436</v>
      </c>
      <c r="B1734" s="222" t="s">
        <v>850</v>
      </c>
      <c r="C1734" s="222" t="s">
        <v>504</v>
      </c>
      <c r="D1734" s="222" t="s">
        <v>221</v>
      </c>
      <c r="E1734" s="222" t="s">
        <v>160</v>
      </c>
      <c r="F1734" s="222">
        <v>33680</v>
      </c>
      <c r="G1734" s="222" t="s">
        <v>311</v>
      </c>
      <c r="H1734" s="222" t="s">
        <v>343</v>
      </c>
      <c r="I1734" s="222" t="s">
        <v>470</v>
      </c>
      <c r="M1734" s="222" t="s">
        <v>337</v>
      </c>
    </row>
    <row r="1735" spans="1:13" ht="17.25" customHeight="1">
      <c r="A1735" s="222">
        <v>425438</v>
      </c>
      <c r="B1735" s="222" t="s">
        <v>2533</v>
      </c>
      <c r="C1735" s="222" t="s">
        <v>94</v>
      </c>
      <c r="D1735" s="222" t="s">
        <v>935</v>
      </c>
      <c r="E1735" s="222" t="s">
        <v>160</v>
      </c>
      <c r="F1735" s="222">
        <v>34940</v>
      </c>
      <c r="G1735" s="222" t="s">
        <v>314</v>
      </c>
      <c r="H1735" s="222" t="s">
        <v>343</v>
      </c>
      <c r="I1735" s="222" t="s">
        <v>470</v>
      </c>
      <c r="M1735" s="222" t="s">
        <v>314</v>
      </c>
    </row>
    <row r="1736" spans="1:13" ht="17.25" customHeight="1">
      <c r="A1736" s="222">
        <v>425449</v>
      </c>
      <c r="B1736" s="222" t="s">
        <v>2990</v>
      </c>
      <c r="C1736" s="222" t="s">
        <v>2991</v>
      </c>
      <c r="D1736" s="222" t="s">
        <v>445</v>
      </c>
      <c r="E1736" s="222" t="s">
        <v>160</v>
      </c>
      <c r="F1736" s="222">
        <v>35114</v>
      </c>
      <c r="G1736" s="222" t="s">
        <v>311</v>
      </c>
      <c r="H1736" s="222" t="s">
        <v>343</v>
      </c>
      <c r="I1736" s="222" t="s">
        <v>470</v>
      </c>
      <c r="M1736" s="222" t="s">
        <v>311</v>
      </c>
    </row>
    <row r="1737" spans="1:13" ht="17.25" customHeight="1">
      <c r="A1737" s="222">
        <v>425450</v>
      </c>
      <c r="B1737" s="222" t="s">
        <v>1621</v>
      </c>
      <c r="C1737" s="222" t="s">
        <v>927</v>
      </c>
      <c r="D1737" s="222" t="s">
        <v>729</v>
      </c>
      <c r="E1737" s="222" t="s">
        <v>161</v>
      </c>
      <c r="F1737" s="222">
        <v>33604</v>
      </c>
      <c r="H1737" s="222" t="s">
        <v>343</v>
      </c>
      <c r="I1737" s="222" t="s">
        <v>470</v>
      </c>
      <c r="M1737" s="222" t="s">
        <v>312</v>
      </c>
    </row>
    <row r="1738" spans="1:13" ht="17.25" customHeight="1">
      <c r="A1738" s="222">
        <v>425454</v>
      </c>
      <c r="B1738" s="222" t="s">
        <v>1692</v>
      </c>
      <c r="C1738" s="222" t="s">
        <v>73</v>
      </c>
      <c r="D1738" s="222" t="s">
        <v>767</v>
      </c>
      <c r="E1738" s="222" t="s">
        <v>161</v>
      </c>
      <c r="F1738" s="222">
        <v>32577</v>
      </c>
      <c r="G1738" s="222" t="s">
        <v>3521</v>
      </c>
      <c r="H1738" s="222" t="s">
        <v>343</v>
      </c>
      <c r="I1738" s="222" t="s">
        <v>470</v>
      </c>
      <c r="M1738" s="222" t="s">
        <v>314</v>
      </c>
    </row>
    <row r="1739" spans="1:13" ht="17.25" customHeight="1">
      <c r="A1739" s="222">
        <v>425457</v>
      </c>
      <c r="B1739" s="222" t="s">
        <v>3303</v>
      </c>
      <c r="C1739" s="222" t="s">
        <v>956</v>
      </c>
      <c r="D1739" s="222" t="s">
        <v>517</v>
      </c>
      <c r="E1739" s="222" t="s">
        <v>161</v>
      </c>
      <c r="F1739" s="222">
        <v>34344</v>
      </c>
      <c r="G1739" s="222" t="s">
        <v>311</v>
      </c>
      <c r="H1739" s="222" t="s">
        <v>343</v>
      </c>
      <c r="I1739" s="222" t="s">
        <v>361</v>
      </c>
      <c r="M1739" s="222" t="s">
        <v>311</v>
      </c>
    </row>
    <row r="1740" spans="1:13" ht="17.25" customHeight="1">
      <c r="A1740" s="222">
        <v>425458</v>
      </c>
      <c r="B1740" s="222" t="s">
        <v>3395</v>
      </c>
      <c r="C1740" s="222" t="s">
        <v>89</v>
      </c>
      <c r="D1740" s="222" t="s">
        <v>247</v>
      </c>
      <c r="E1740" s="222" t="s">
        <v>161</v>
      </c>
      <c r="F1740" s="222">
        <v>36034</v>
      </c>
      <c r="G1740" s="222" t="s">
        <v>324</v>
      </c>
      <c r="H1740" s="222" t="s">
        <v>343</v>
      </c>
      <c r="I1740" s="222" t="s">
        <v>361</v>
      </c>
      <c r="M1740" s="222" t="s">
        <v>342</v>
      </c>
    </row>
    <row r="1741" spans="1:13" ht="17.25" customHeight="1">
      <c r="A1741" s="222">
        <v>425459</v>
      </c>
      <c r="B1741" s="222" t="s">
        <v>1659</v>
      </c>
      <c r="C1741" s="222" t="s">
        <v>94</v>
      </c>
      <c r="D1741" s="222" t="s">
        <v>1660</v>
      </c>
      <c r="E1741" s="222" t="s">
        <v>160</v>
      </c>
      <c r="F1741" s="222">
        <v>31226</v>
      </c>
      <c r="G1741" s="222" t="s">
        <v>3668</v>
      </c>
      <c r="H1741" s="222" t="s">
        <v>343</v>
      </c>
      <c r="I1741" s="222" t="s">
        <v>470</v>
      </c>
      <c r="M1741" s="222" t="s">
        <v>320</v>
      </c>
    </row>
    <row r="1742" spans="1:13" ht="17.25" customHeight="1">
      <c r="A1742" s="222">
        <v>425462</v>
      </c>
      <c r="B1742" s="222" t="s">
        <v>3295</v>
      </c>
      <c r="C1742" s="222" t="s">
        <v>641</v>
      </c>
      <c r="D1742" s="222" t="s">
        <v>1914</v>
      </c>
      <c r="E1742" s="222" t="s">
        <v>161</v>
      </c>
      <c r="F1742" s="222">
        <v>35855</v>
      </c>
      <c r="G1742" s="222" t="s">
        <v>311</v>
      </c>
      <c r="H1742" s="222" t="s">
        <v>343</v>
      </c>
      <c r="I1742" s="222" t="s">
        <v>361</v>
      </c>
      <c r="M1742" s="222" t="s">
        <v>311</v>
      </c>
    </row>
    <row r="1743" spans="1:13" ht="17.25" customHeight="1">
      <c r="A1743" s="222">
        <v>425464</v>
      </c>
      <c r="B1743" s="222" t="s">
        <v>3431</v>
      </c>
      <c r="C1743" s="222" t="s">
        <v>73</v>
      </c>
      <c r="D1743" s="222" t="s">
        <v>818</v>
      </c>
      <c r="E1743" s="222" t="s">
        <v>160</v>
      </c>
      <c r="F1743" s="222">
        <v>36008</v>
      </c>
      <c r="G1743" s="222" t="s">
        <v>3610</v>
      </c>
      <c r="H1743" s="222" t="s">
        <v>343</v>
      </c>
      <c r="I1743" s="222" t="s">
        <v>361</v>
      </c>
      <c r="M1743" s="222" t="s">
        <v>320</v>
      </c>
    </row>
    <row r="1744" spans="1:13" ht="17.25" customHeight="1">
      <c r="A1744" s="222">
        <v>425465</v>
      </c>
      <c r="B1744" s="222" t="s">
        <v>589</v>
      </c>
      <c r="C1744" s="222" t="s">
        <v>590</v>
      </c>
      <c r="D1744" s="222" t="s">
        <v>591</v>
      </c>
      <c r="E1744" s="222" t="s">
        <v>160</v>
      </c>
      <c r="F1744" s="222">
        <v>34765</v>
      </c>
      <c r="G1744" s="222" t="s">
        <v>3605</v>
      </c>
      <c r="H1744" s="222" t="s">
        <v>343</v>
      </c>
      <c r="I1744" s="222" t="s">
        <v>470</v>
      </c>
      <c r="M1744" s="222" t="s">
        <v>320</v>
      </c>
    </row>
    <row r="1745" spans="1:13" ht="17.25" customHeight="1">
      <c r="A1745" s="222">
        <v>425469</v>
      </c>
      <c r="B1745" s="222" t="s">
        <v>3394</v>
      </c>
      <c r="C1745" s="222" t="s">
        <v>958</v>
      </c>
      <c r="D1745" s="222" t="s">
        <v>226</v>
      </c>
      <c r="E1745" s="222" t="s">
        <v>160</v>
      </c>
      <c r="F1745" s="222">
        <v>34496</v>
      </c>
      <c r="G1745" s="222" t="s">
        <v>311</v>
      </c>
      <c r="H1745" s="222" t="s">
        <v>343</v>
      </c>
      <c r="I1745" s="222" t="s">
        <v>361</v>
      </c>
      <c r="M1745" s="222" t="s">
        <v>311</v>
      </c>
    </row>
    <row r="1746" spans="1:13" ht="17.25" customHeight="1">
      <c r="A1746" s="222">
        <v>425470</v>
      </c>
      <c r="B1746" s="222" t="s">
        <v>2531</v>
      </c>
      <c r="C1746" s="222" t="s">
        <v>2532</v>
      </c>
      <c r="D1746" s="222" t="s">
        <v>228</v>
      </c>
      <c r="E1746" s="222" t="s">
        <v>160</v>
      </c>
      <c r="F1746" s="222">
        <v>29436</v>
      </c>
      <c r="G1746" s="222" t="s">
        <v>311</v>
      </c>
      <c r="H1746" s="222" t="s">
        <v>343</v>
      </c>
      <c r="I1746" s="222" t="s">
        <v>470</v>
      </c>
      <c r="M1746" s="222" t="s">
        <v>311</v>
      </c>
    </row>
    <row r="1747" spans="1:13" ht="17.25" customHeight="1">
      <c r="A1747" s="222">
        <v>425471</v>
      </c>
      <c r="B1747" s="222" t="s">
        <v>1755</v>
      </c>
      <c r="C1747" s="222" t="s">
        <v>824</v>
      </c>
      <c r="D1747" s="222" t="s">
        <v>918</v>
      </c>
      <c r="E1747" s="222" t="s">
        <v>161</v>
      </c>
      <c r="F1747" s="222">
        <v>35633</v>
      </c>
      <c r="G1747" s="222" t="s">
        <v>326</v>
      </c>
      <c r="H1747" s="222" t="s">
        <v>343</v>
      </c>
      <c r="I1747" s="222" t="s">
        <v>470</v>
      </c>
      <c r="M1747" s="222" t="s">
        <v>337</v>
      </c>
    </row>
    <row r="1748" spans="1:13" ht="17.25" customHeight="1">
      <c r="A1748" s="222">
        <v>425473</v>
      </c>
      <c r="B1748" s="222" t="s">
        <v>2421</v>
      </c>
      <c r="C1748" s="222" t="s">
        <v>731</v>
      </c>
      <c r="D1748" s="222" t="s">
        <v>964</v>
      </c>
      <c r="E1748" s="222" t="s">
        <v>160</v>
      </c>
      <c r="F1748" s="222">
        <v>32842</v>
      </c>
      <c r="G1748" s="222" t="s">
        <v>311</v>
      </c>
      <c r="H1748" s="222" t="s">
        <v>343</v>
      </c>
      <c r="I1748" s="222" t="s">
        <v>470</v>
      </c>
      <c r="M1748" s="222" t="s">
        <v>311</v>
      </c>
    </row>
    <row r="1749" spans="1:13" ht="17.25" customHeight="1">
      <c r="A1749" s="222">
        <v>425479</v>
      </c>
      <c r="B1749" s="222" t="s">
        <v>3236</v>
      </c>
      <c r="C1749" s="222" t="s">
        <v>97</v>
      </c>
      <c r="D1749" s="222" t="s">
        <v>228</v>
      </c>
      <c r="E1749" s="222" t="s">
        <v>160</v>
      </c>
      <c r="F1749" s="222">
        <v>35962</v>
      </c>
      <c r="G1749" s="222" t="s">
        <v>3672</v>
      </c>
      <c r="H1749" s="222" t="s">
        <v>343</v>
      </c>
      <c r="I1749" s="222" t="s">
        <v>361</v>
      </c>
      <c r="M1749" s="222" t="s">
        <v>320</v>
      </c>
    </row>
    <row r="1750" spans="1:13" ht="17.25" customHeight="1">
      <c r="A1750" s="222">
        <v>425484</v>
      </c>
      <c r="B1750" s="222" t="s">
        <v>1620</v>
      </c>
      <c r="C1750" s="222" t="s">
        <v>78</v>
      </c>
      <c r="D1750" s="222" t="s">
        <v>833</v>
      </c>
      <c r="E1750" s="222" t="s">
        <v>161</v>
      </c>
      <c r="F1750" s="222">
        <v>34418</v>
      </c>
      <c r="G1750" s="222" t="s">
        <v>824</v>
      </c>
      <c r="H1750" s="222" t="s">
        <v>343</v>
      </c>
      <c r="I1750" s="222" t="s">
        <v>470</v>
      </c>
      <c r="M1750" s="222" t="s">
        <v>314</v>
      </c>
    </row>
    <row r="1751" spans="1:13" ht="17.25" customHeight="1">
      <c r="A1751" s="222">
        <v>425490</v>
      </c>
      <c r="B1751" s="222" t="s">
        <v>3256</v>
      </c>
      <c r="C1751" s="222" t="s">
        <v>708</v>
      </c>
      <c r="D1751" s="222" t="s">
        <v>771</v>
      </c>
      <c r="E1751" s="222" t="s">
        <v>161</v>
      </c>
      <c r="F1751" s="222">
        <v>33426</v>
      </c>
      <c r="G1751" s="222" t="s">
        <v>3556</v>
      </c>
      <c r="H1751" s="222" t="s">
        <v>343</v>
      </c>
      <c r="I1751" s="222" t="s">
        <v>361</v>
      </c>
      <c r="M1751" s="222" t="s">
        <v>331</v>
      </c>
    </row>
    <row r="1752" spans="1:13" ht="17.25" customHeight="1">
      <c r="A1752" s="222">
        <v>425491</v>
      </c>
      <c r="B1752" s="222" t="s">
        <v>2291</v>
      </c>
      <c r="C1752" s="222" t="s">
        <v>73</v>
      </c>
      <c r="D1752" s="222" t="s">
        <v>838</v>
      </c>
      <c r="E1752" s="222" t="s">
        <v>161</v>
      </c>
      <c r="F1752" s="222">
        <v>30682</v>
      </c>
      <c r="G1752" s="222" t="s">
        <v>311</v>
      </c>
      <c r="H1752" s="222" t="s">
        <v>343</v>
      </c>
      <c r="I1752" s="222" t="s">
        <v>470</v>
      </c>
      <c r="M1752" s="222" t="s">
        <v>311</v>
      </c>
    </row>
    <row r="1753" spans="1:13" ht="17.25" customHeight="1">
      <c r="A1753" s="222">
        <v>425493</v>
      </c>
      <c r="B1753" s="222" t="s">
        <v>2529</v>
      </c>
      <c r="C1753" s="222" t="s">
        <v>561</v>
      </c>
      <c r="D1753" s="222" t="s">
        <v>2530</v>
      </c>
      <c r="E1753" s="222" t="s">
        <v>161</v>
      </c>
      <c r="F1753" s="222">
        <v>35803</v>
      </c>
      <c r="G1753" s="222" t="s">
        <v>311</v>
      </c>
      <c r="H1753" s="222" t="s">
        <v>344</v>
      </c>
      <c r="I1753" s="222" t="s">
        <v>470</v>
      </c>
      <c r="M1753" s="222" t="s">
        <v>297</v>
      </c>
    </row>
    <row r="1754" spans="1:13" ht="17.25" customHeight="1">
      <c r="A1754" s="222">
        <v>425497</v>
      </c>
      <c r="B1754" s="222" t="s">
        <v>1386</v>
      </c>
      <c r="C1754" s="222" t="s">
        <v>694</v>
      </c>
      <c r="D1754" s="222" t="s">
        <v>218</v>
      </c>
      <c r="E1754" s="222" t="s">
        <v>161</v>
      </c>
      <c r="F1754" s="222">
        <v>35431</v>
      </c>
      <c r="G1754" s="222" t="s">
        <v>3647</v>
      </c>
      <c r="H1754" s="222" t="s">
        <v>343</v>
      </c>
      <c r="I1754" s="222" t="s">
        <v>470</v>
      </c>
      <c r="M1754" s="222" t="s">
        <v>320</v>
      </c>
    </row>
    <row r="1755" spans="1:13" ht="17.25" customHeight="1">
      <c r="A1755" s="222">
        <v>425498</v>
      </c>
      <c r="B1755" s="222" t="s">
        <v>2447</v>
      </c>
      <c r="C1755" s="222" t="s">
        <v>114</v>
      </c>
      <c r="D1755" s="222" t="s">
        <v>829</v>
      </c>
      <c r="E1755" s="222" t="s">
        <v>160</v>
      </c>
      <c r="F1755" s="222">
        <v>36161</v>
      </c>
      <c r="G1755" s="222" t="s">
        <v>3480</v>
      </c>
      <c r="H1755" s="222" t="s">
        <v>343</v>
      </c>
      <c r="I1755" s="222" t="s">
        <v>470</v>
      </c>
      <c r="M1755" s="222" t="s">
        <v>337</v>
      </c>
    </row>
    <row r="1756" spans="1:13" ht="17.25" customHeight="1">
      <c r="A1756" s="222">
        <v>425500</v>
      </c>
      <c r="B1756" s="222" t="s">
        <v>2528</v>
      </c>
      <c r="C1756" s="222" t="s">
        <v>652</v>
      </c>
      <c r="D1756" s="222" t="s">
        <v>738</v>
      </c>
      <c r="E1756" s="222" t="s">
        <v>161</v>
      </c>
      <c r="F1756" s="222">
        <v>34580</v>
      </c>
      <c r="G1756" s="222" t="s">
        <v>311</v>
      </c>
      <c r="H1756" s="222" t="s">
        <v>343</v>
      </c>
      <c r="I1756" s="222" t="s">
        <v>470</v>
      </c>
      <c r="M1756" s="222" t="s">
        <v>320</v>
      </c>
    </row>
    <row r="1757" spans="1:13" ht="17.25" customHeight="1">
      <c r="A1757" s="222">
        <v>425501</v>
      </c>
      <c r="B1757" s="222" t="s">
        <v>2208</v>
      </c>
      <c r="C1757" s="222" t="s">
        <v>561</v>
      </c>
      <c r="D1757" s="222" t="s">
        <v>288</v>
      </c>
      <c r="E1757" s="222" t="s">
        <v>160</v>
      </c>
      <c r="F1757" s="222">
        <v>35723</v>
      </c>
      <c r="G1757" s="222" t="s">
        <v>311</v>
      </c>
      <c r="H1757" s="222" t="s">
        <v>343</v>
      </c>
      <c r="I1757" s="222" t="s">
        <v>470</v>
      </c>
      <c r="M1757" s="222" t="s">
        <v>320</v>
      </c>
    </row>
    <row r="1758" spans="1:13" ht="17.25" customHeight="1">
      <c r="A1758" s="222">
        <v>425502</v>
      </c>
      <c r="B1758" s="222" t="s">
        <v>3378</v>
      </c>
      <c r="C1758" s="222" t="s">
        <v>1132</v>
      </c>
      <c r="D1758" s="222" t="s">
        <v>246</v>
      </c>
      <c r="E1758" s="222" t="s">
        <v>161</v>
      </c>
      <c r="F1758" s="222">
        <v>33543</v>
      </c>
      <c r="G1758" s="222" t="s">
        <v>314</v>
      </c>
      <c r="H1758" s="222" t="s">
        <v>343</v>
      </c>
      <c r="I1758" s="222" t="s">
        <v>361</v>
      </c>
      <c r="M1758" s="222" t="s">
        <v>314</v>
      </c>
    </row>
    <row r="1759" spans="1:13" ht="17.25" customHeight="1">
      <c r="A1759" s="222">
        <v>425504</v>
      </c>
      <c r="B1759" s="222" t="s">
        <v>1954</v>
      </c>
      <c r="C1759" s="222" t="s">
        <v>852</v>
      </c>
      <c r="D1759" s="222" t="s">
        <v>832</v>
      </c>
      <c r="E1759" s="222" t="s">
        <v>161</v>
      </c>
      <c r="F1759" s="222">
        <v>35986</v>
      </c>
      <c r="G1759" s="222" t="s">
        <v>311</v>
      </c>
      <c r="H1759" s="222" t="s">
        <v>343</v>
      </c>
      <c r="I1759" s="222" t="s">
        <v>470</v>
      </c>
      <c r="M1759" s="222" t="s">
        <v>311</v>
      </c>
    </row>
    <row r="1760" spans="1:13" ht="17.25" customHeight="1">
      <c r="A1760" s="222">
        <v>425505</v>
      </c>
      <c r="B1760" s="222" t="s">
        <v>2162</v>
      </c>
      <c r="C1760" s="222" t="s">
        <v>286</v>
      </c>
      <c r="D1760" s="222" t="s">
        <v>638</v>
      </c>
      <c r="E1760" s="222" t="s">
        <v>161</v>
      </c>
      <c r="F1760" s="222">
        <v>35297</v>
      </c>
      <c r="G1760" s="222" t="s">
        <v>3548</v>
      </c>
      <c r="H1760" s="222" t="s">
        <v>343</v>
      </c>
      <c r="I1760" s="222" t="s">
        <v>470</v>
      </c>
      <c r="M1760" s="222" t="s">
        <v>331</v>
      </c>
    </row>
    <row r="1761" spans="1:13" ht="17.25" customHeight="1">
      <c r="A1761" s="222">
        <v>425507</v>
      </c>
      <c r="B1761" s="222" t="s">
        <v>2234</v>
      </c>
      <c r="C1761" s="222" t="s">
        <v>92</v>
      </c>
      <c r="D1761" s="222" t="s">
        <v>2235</v>
      </c>
      <c r="E1761" s="222" t="s">
        <v>160</v>
      </c>
      <c r="F1761" s="222">
        <v>35408</v>
      </c>
      <c r="G1761" s="222" t="s">
        <v>311</v>
      </c>
      <c r="H1761" s="222" t="s">
        <v>344</v>
      </c>
      <c r="I1761" s="222" t="s">
        <v>470</v>
      </c>
      <c r="M1761" s="222" t="s">
        <v>297</v>
      </c>
    </row>
    <row r="1762" spans="1:13" ht="17.25" customHeight="1">
      <c r="A1762" s="222">
        <v>425508</v>
      </c>
      <c r="B1762" s="222" t="s">
        <v>2042</v>
      </c>
      <c r="C1762" s="222" t="s">
        <v>923</v>
      </c>
      <c r="D1762" s="222" t="s">
        <v>245</v>
      </c>
      <c r="E1762" s="222" t="s">
        <v>161</v>
      </c>
      <c r="F1762" s="222">
        <v>35516</v>
      </c>
      <c r="G1762" s="222" t="s">
        <v>320</v>
      </c>
      <c r="H1762" s="222" t="s">
        <v>343</v>
      </c>
      <c r="I1762" s="222" t="s">
        <v>470</v>
      </c>
      <c r="M1762" s="222" t="s">
        <v>320</v>
      </c>
    </row>
    <row r="1763" spans="1:13" ht="17.25" customHeight="1">
      <c r="A1763" s="222">
        <v>425514</v>
      </c>
      <c r="B1763" s="222" t="s">
        <v>1350</v>
      </c>
      <c r="C1763" s="222" t="s">
        <v>753</v>
      </c>
      <c r="D1763" s="222" t="s">
        <v>1198</v>
      </c>
      <c r="E1763" s="222" t="s">
        <v>161</v>
      </c>
      <c r="F1763" s="222">
        <v>35092</v>
      </c>
      <c r="G1763" s="222" t="s">
        <v>3645</v>
      </c>
      <c r="H1763" s="222" t="s">
        <v>343</v>
      </c>
      <c r="I1763" s="222" t="s">
        <v>470</v>
      </c>
      <c r="M1763" s="222" t="s">
        <v>341</v>
      </c>
    </row>
    <row r="1764" spans="1:13" ht="17.25" customHeight="1">
      <c r="A1764" s="222">
        <v>425519</v>
      </c>
      <c r="B1764" s="222" t="s">
        <v>1691</v>
      </c>
      <c r="C1764" s="222" t="s">
        <v>286</v>
      </c>
      <c r="D1764" s="222" t="s">
        <v>782</v>
      </c>
      <c r="E1764" s="222" t="s">
        <v>161</v>
      </c>
      <c r="F1764" s="222">
        <v>35431</v>
      </c>
      <c r="H1764" s="222" t="s">
        <v>343</v>
      </c>
      <c r="I1764" s="222" t="s">
        <v>470</v>
      </c>
      <c r="M1764" s="222" t="s">
        <v>342</v>
      </c>
    </row>
    <row r="1765" spans="1:13" ht="17.25" customHeight="1">
      <c r="A1765" s="222">
        <v>425523</v>
      </c>
      <c r="B1765" s="222" t="s">
        <v>1383</v>
      </c>
      <c r="C1765" s="222" t="s">
        <v>1384</v>
      </c>
      <c r="D1765" s="222" t="s">
        <v>1385</v>
      </c>
      <c r="E1765" s="222" t="s">
        <v>161</v>
      </c>
      <c r="F1765" s="222">
        <v>35796</v>
      </c>
      <c r="H1765" s="222" t="s">
        <v>343</v>
      </c>
      <c r="I1765" s="222" t="s">
        <v>470</v>
      </c>
      <c r="M1765" s="222" t="s">
        <v>320</v>
      </c>
    </row>
    <row r="1766" spans="1:13" ht="17.25" customHeight="1">
      <c r="A1766" s="222">
        <v>425524</v>
      </c>
      <c r="B1766" s="222" t="s">
        <v>1436</v>
      </c>
      <c r="C1766" s="222" t="s">
        <v>139</v>
      </c>
      <c r="D1766" s="222" t="s">
        <v>787</v>
      </c>
      <c r="E1766" s="222" t="s">
        <v>161</v>
      </c>
      <c r="F1766" s="222">
        <v>34350</v>
      </c>
      <c r="G1766" s="222" t="s">
        <v>311</v>
      </c>
      <c r="H1766" s="222" t="s">
        <v>343</v>
      </c>
      <c r="I1766" s="222" t="s">
        <v>470</v>
      </c>
      <c r="M1766" s="222" t="s">
        <v>311</v>
      </c>
    </row>
    <row r="1767" spans="1:13" ht="17.25" customHeight="1">
      <c r="A1767" s="222">
        <v>425531</v>
      </c>
      <c r="B1767" s="222" t="s">
        <v>2527</v>
      </c>
      <c r="C1767" s="222" t="s">
        <v>76</v>
      </c>
      <c r="D1767" s="222" t="s">
        <v>650</v>
      </c>
      <c r="E1767" s="222" t="s">
        <v>161</v>
      </c>
      <c r="F1767" s="222">
        <v>35595</v>
      </c>
      <c r="G1767" s="222" t="s">
        <v>314</v>
      </c>
      <c r="H1767" s="222" t="s">
        <v>343</v>
      </c>
      <c r="I1767" s="222" t="s">
        <v>470</v>
      </c>
      <c r="M1767" s="222" t="s">
        <v>314</v>
      </c>
    </row>
    <row r="1768" spans="1:13" ht="17.25" customHeight="1">
      <c r="A1768" s="222">
        <v>425537</v>
      </c>
      <c r="B1768" s="222" t="s">
        <v>2526</v>
      </c>
      <c r="C1768" s="222" t="s">
        <v>820</v>
      </c>
      <c r="D1768" s="222" t="s">
        <v>1034</v>
      </c>
      <c r="E1768" s="222" t="s">
        <v>161</v>
      </c>
      <c r="F1768" s="222">
        <v>34951</v>
      </c>
      <c r="G1768" s="222" t="s">
        <v>311</v>
      </c>
      <c r="H1768" s="222" t="s">
        <v>343</v>
      </c>
      <c r="I1768" s="222" t="s">
        <v>470</v>
      </c>
      <c r="M1768" s="222" t="s">
        <v>331</v>
      </c>
    </row>
    <row r="1769" spans="1:13" ht="17.25" customHeight="1">
      <c r="A1769" s="222">
        <v>425544</v>
      </c>
      <c r="B1769" s="222" t="s">
        <v>2525</v>
      </c>
      <c r="C1769" s="222" t="s">
        <v>76</v>
      </c>
      <c r="D1769" s="222" t="s">
        <v>818</v>
      </c>
      <c r="E1769" s="222" t="s">
        <v>161</v>
      </c>
      <c r="F1769" s="222">
        <v>36161</v>
      </c>
      <c r="G1769" s="222" t="s">
        <v>3473</v>
      </c>
      <c r="H1769" s="222" t="s">
        <v>343</v>
      </c>
      <c r="I1769" s="222" t="s">
        <v>470</v>
      </c>
      <c r="M1769" s="222" t="s">
        <v>337</v>
      </c>
    </row>
    <row r="1770" spans="1:13" ht="17.25" customHeight="1">
      <c r="A1770" s="222">
        <v>425547</v>
      </c>
      <c r="B1770" s="222" t="s">
        <v>3170</v>
      </c>
      <c r="C1770" s="222" t="s">
        <v>114</v>
      </c>
      <c r="D1770" s="222" t="s">
        <v>2948</v>
      </c>
      <c r="E1770" s="222" t="s">
        <v>160</v>
      </c>
      <c r="F1770" s="222">
        <v>35905</v>
      </c>
      <c r="G1770" s="222" t="s">
        <v>311</v>
      </c>
      <c r="H1770" s="222" t="s">
        <v>343</v>
      </c>
      <c r="I1770" s="222" t="s">
        <v>361</v>
      </c>
      <c r="M1770" s="222" t="s">
        <v>311</v>
      </c>
    </row>
    <row r="1771" spans="1:13" ht="17.25" customHeight="1">
      <c r="A1771" s="222">
        <v>425548</v>
      </c>
      <c r="B1771" s="222" t="s">
        <v>1591</v>
      </c>
      <c r="C1771" s="222" t="s">
        <v>121</v>
      </c>
      <c r="D1771" s="222" t="s">
        <v>1592</v>
      </c>
      <c r="E1771" s="222" t="s">
        <v>160</v>
      </c>
      <c r="F1771" s="222">
        <v>34700</v>
      </c>
      <c r="G1771" s="222" t="s">
        <v>311</v>
      </c>
      <c r="H1771" s="222" t="s">
        <v>343</v>
      </c>
      <c r="I1771" s="222" t="s">
        <v>470</v>
      </c>
      <c r="M1771" s="222" t="s">
        <v>316</v>
      </c>
    </row>
    <row r="1772" spans="1:13" ht="17.25" customHeight="1">
      <c r="A1772" s="222">
        <v>425549</v>
      </c>
      <c r="B1772" s="222" t="s">
        <v>3179</v>
      </c>
      <c r="C1772" s="222" t="s">
        <v>105</v>
      </c>
      <c r="D1772" s="222" t="s">
        <v>222</v>
      </c>
      <c r="E1772" s="222" t="s">
        <v>161</v>
      </c>
      <c r="F1772" s="222">
        <v>34345</v>
      </c>
      <c r="G1772" s="222" t="s">
        <v>311</v>
      </c>
      <c r="H1772" s="222" t="s">
        <v>344</v>
      </c>
      <c r="I1772" s="222" t="s">
        <v>361</v>
      </c>
      <c r="M1772" s="222" t="s">
        <v>297</v>
      </c>
    </row>
    <row r="1773" spans="1:13" ht="17.25" customHeight="1">
      <c r="A1773" s="222">
        <v>425551</v>
      </c>
      <c r="B1773" s="222" t="s">
        <v>1381</v>
      </c>
      <c r="C1773" s="222" t="s">
        <v>923</v>
      </c>
      <c r="D1773" s="222" t="s">
        <v>1382</v>
      </c>
      <c r="E1773" s="222" t="s">
        <v>161</v>
      </c>
      <c r="F1773" s="222">
        <v>34366</v>
      </c>
      <c r="G1773" s="222" t="s">
        <v>311</v>
      </c>
      <c r="H1773" s="222" t="s">
        <v>343</v>
      </c>
      <c r="I1773" s="222" t="s">
        <v>470</v>
      </c>
      <c r="M1773" s="222" t="s">
        <v>324</v>
      </c>
    </row>
    <row r="1774" spans="1:13" ht="17.25" customHeight="1">
      <c r="A1774" s="222">
        <v>425558</v>
      </c>
      <c r="B1774" s="222" t="s">
        <v>1521</v>
      </c>
      <c r="C1774" s="222" t="s">
        <v>71</v>
      </c>
      <c r="D1774" s="222" t="s">
        <v>215</v>
      </c>
      <c r="E1774" s="222" t="s">
        <v>160</v>
      </c>
      <c r="F1774" s="222">
        <v>35999</v>
      </c>
      <c r="G1774" s="222" t="s">
        <v>311</v>
      </c>
      <c r="H1774" s="222" t="s">
        <v>343</v>
      </c>
      <c r="I1774" s="222" t="s">
        <v>470</v>
      </c>
      <c r="M1774" s="222" t="s">
        <v>320</v>
      </c>
    </row>
    <row r="1775" spans="1:13" ht="17.25" customHeight="1">
      <c r="A1775" s="222">
        <v>425561</v>
      </c>
      <c r="B1775" s="222" t="s">
        <v>3354</v>
      </c>
      <c r="C1775" s="222" t="s">
        <v>103</v>
      </c>
      <c r="D1775" s="222" t="s">
        <v>222</v>
      </c>
      <c r="E1775" s="222" t="s">
        <v>161</v>
      </c>
      <c r="F1775" s="222">
        <v>33443</v>
      </c>
      <c r="G1775" s="222" t="s">
        <v>311</v>
      </c>
      <c r="H1775" s="222" t="s">
        <v>343</v>
      </c>
      <c r="I1775" s="222" t="s">
        <v>361</v>
      </c>
      <c r="M1775" s="222" t="s">
        <v>311</v>
      </c>
    </row>
    <row r="1776" spans="1:13" ht="17.25" customHeight="1">
      <c r="A1776" s="222">
        <v>425563</v>
      </c>
      <c r="B1776" s="222" t="s">
        <v>2207</v>
      </c>
      <c r="C1776" s="222" t="s">
        <v>1166</v>
      </c>
      <c r="D1776" s="222" t="s">
        <v>695</v>
      </c>
      <c r="E1776" s="222" t="s">
        <v>161</v>
      </c>
      <c r="F1776" s="222">
        <v>29646</v>
      </c>
      <c r="G1776" s="222" t="s">
        <v>311</v>
      </c>
      <c r="H1776" s="222" t="s">
        <v>343</v>
      </c>
      <c r="I1776" s="222" t="s">
        <v>470</v>
      </c>
      <c r="M1776" s="222" t="s">
        <v>311</v>
      </c>
    </row>
    <row r="1777" spans="1:13" ht="17.25" customHeight="1">
      <c r="A1777" s="222">
        <v>425564</v>
      </c>
      <c r="B1777" s="222" t="s">
        <v>1551</v>
      </c>
      <c r="C1777" s="222" t="s">
        <v>853</v>
      </c>
      <c r="D1777" s="222" t="s">
        <v>693</v>
      </c>
      <c r="E1777" s="222" t="s">
        <v>161</v>
      </c>
      <c r="F1777" s="222">
        <v>34700</v>
      </c>
      <c r="G1777" s="222" t="s">
        <v>311</v>
      </c>
      <c r="H1777" s="222" t="s">
        <v>343</v>
      </c>
      <c r="I1777" s="222" t="s">
        <v>470</v>
      </c>
      <c r="M1777" s="222" t="s">
        <v>311</v>
      </c>
    </row>
    <row r="1778" spans="1:13" ht="17.25" customHeight="1">
      <c r="A1778" s="222">
        <v>425567</v>
      </c>
      <c r="B1778" s="222" t="s">
        <v>1435</v>
      </c>
      <c r="C1778" s="222" t="s">
        <v>93</v>
      </c>
      <c r="D1778" s="222" t="s">
        <v>245</v>
      </c>
      <c r="E1778" s="222" t="s">
        <v>160</v>
      </c>
      <c r="F1778" s="222">
        <v>33239</v>
      </c>
      <c r="H1778" s="222" t="s">
        <v>343</v>
      </c>
      <c r="I1778" s="222" t="s">
        <v>470</v>
      </c>
      <c r="M1778" s="222" t="s">
        <v>331</v>
      </c>
    </row>
    <row r="1779" spans="1:13" ht="17.25" customHeight="1">
      <c r="A1779" s="222">
        <v>425573</v>
      </c>
      <c r="B1779" s="222" t="s">
        <v>3373</v>
      </c>
      <c r="C1779" s="222" t="s">
        <v>94</v>
      </c>
      <c r="D1779" s="222" t="s">
        <v>1172</v>
      </c>
      <c r="E1779" s="222" t="s">
        <v>161</v>
      </c>
      <c r="F1779" s="222">
        <v>35065</v>
      </c>
      <c r="H1779" s="222" t="s">
        <v>343</v>
      </c>
      <c r="I1779" s="222" t="s">
        <v>361</v>
      </c>
      <c r="M1779" s="222" t="s">
        <v>320</v>
      </c>
    </row>
    <row r="1780" spans="1:13" ht="17.25" customHeight="1">
      <c r="A1780" s="222">
        <v>425576</v>
      </c>
      <c r="B1780" s="222" t="s">
        <v>2206</v>
      </c>
      <c r="C1780" s="222" t="s">
        <v>124</v>
      </c>
      <c r="D1780" s="222" t="s">
        <v>233</v>
      </c>
      <c r="E1780" s="222" t="s">
        <v>161</v>
      </c>
      <c r="F1780" s="222">
        <v>32509</v>
      </c>
      <c r="H1780" s="222" t="s">
        <v>343</v>
      </c>
      <c r="I1780" s="222" t="s">
        <v>470</v>
      </c>
      <c r="M1780" s="222" t="s">
        <v>320</v>
      </c>
    </row>
    <row r="1781" spans="1:13" ht="17.25" customHeight="1">
      <c r="A1781" s="222">
        <v>425577</v>
      </c>
      <c r="B1781" s="222" t="s">
        <v>2420</v>
      </c>
      <c r="C1781" s="222" t="s">
        <v>67</v>
      </c>
      <c r="D1781" s="222" t="s">
        <v>686</v>
      </c>
      <c r="E1781" s="222" t="s">
        <v>161</v>
      </c>
      <c r="F1781" s="222">
        <v>28627</v>
      </c>
      <c r="G1781" s="222" t="s">
        <v>311</v>
      </c>
      <c r="H1781" s="222" t="s">
        <v>343</v>
      </c>
      <c r="I1781" s="222" t="s">
        <v>470</v>
      </c>
      <c r="M1781" s="222" t="s">
        <v>311</v>
      </c>
    </row>
    <row r="1782" spans="1:13" ht="17.25" customHeight="1">
      <c r="A1782" s="222">
        <v>425578</v>
      </c>
      <c r="B1782" s="222" t="s">
        <v>3407</v>
      </c>
      <c r="C1782" s="222" t="s">
        <v>1123</v>
      </c>
      <c r="D1782" s="222" t="s">
        <v>3408</v>
      </c>
      <c r="E1782" s="222" t="s">
        <v>161</v>
      </c>
      <c r="F1782" s="222">
        <v>35451</v>
      </c>
      <c r="G1782" s="222" t="s">
        <v>3605</v>
      </c>
      <c r="H1782" s="222" t="s">
        <v>345</v>
      </c>
      <c r="I1782" s="222" t="s">
        <v>361</v>
      </c>
      <c r="M1782" s="222" t="s">
        <v>297</v>
      </c>
    </row>
    <row r="1783" spans="1:13" ht="17.25" customHeight="1">
      <c r="A1783" s="222">
        <v>425579</v>
      </c>
      <c r="B1783" s="222" t="s">
        <v>2205</v>
      </c>
      <c r="C1783" s="222" t="s">
        <v>71</v>
      </c>
      <c r="D1783" s="222" t="s">
        <v>703</v>
      </c>
      <c r="E1783" s="222" t="s">
        <v>161</v>
      </c>
      <c r="F1783" s="222">
        <v>34789</v>
      </c>
      <c r="G1783" s="222" t="s">
        <v>311</v>
      </c>
      <c r="H1783" s="222" t="s">
        <v>343</v>
      </c>
      <c r="I1783" s="222" t="s">
        <v>470</v>
      </c>
      <c r="M1783" s="222" t="s">
        <v>311</v>
      </c>
    </row>
    <row r="1784" spans="1:13" ht="17.25" customHeight="1">
      <c r="A1784" s="222">
        <v>425582</v>
      </c>
      <c r="B1784" s="222" t="s">
        <v>3178</v>
      </c>
      <c r="C1784" s="222" t="s">
        <v>108</v>
      </c>
      <c r="D1784" s="222" t="s">
        <v>221</v>
      </c>
      <c r="E1784" s="222" t="s">
        <v>161</v>
      </c>
      <c r="F1784" s="222">
        <v>35431</v>
      </c>
      <c r="H1784" s="222" t="s">
        <v>343</v>
      </c>
      <c r="I1784" s="222" t="s">
        <v>361</v>
      </c>
      <c r="M1784" s="222" t="s">
        <v>311</v>
      </c>
    </row>
    <row r="1785" spans="1:13" ht="17.25" customHeight="1">
      <c r="A1785" s="222">
        <v>425584</v>
      </c>
      <c r="B1785" s="222" t="s">
        <v>3367</v>
      </c>
      <c r="C1785" s="222" t="s">
        <v>140</v>
      </c>
      <c r="D1785" s="222" t="s">
        <v>1037</v>
      </c>
      <c r="E1785" s="222" t="s">
        <v>161</v>
      </c>
      <c r="F1785" s="222">
        <v>35179</v>
      </c>
      <c r="G1785" s="222" t="s">
        <v>3495</v>
      </c>
      <c r="H1785" s="222" t="s">
        <v>343</v>
      </c>
      <c r="I1785" s="222" t="s">
        <v>361</v>
      </c>
      <c r="M1785" s="222" t="s">
        <v>320</v>
      </c>
    </row>
    <row r="1786" spans="1:13" ht="17.25" customHeight="1">
      <c r="A1786" s="222">
        <v>425585</v>
      </c>
      <c r="B1786" s="222" t="s">
        <v>2523</v>
      </c>
      <c r="C1786" s="222" t="s">
        <v>559</v>
      </c>
      <c r="D1786" s="222" t="s">
        <v>2524</v>
      </c>
      <c r="E1786" s="222" t="s">
        <v>161</v>
      </c>
      <c r="F1786" s="222">
        <v>29063</v>
      </c>
      <c r="G1786" s="222" t="s">
        <v>325</v>
      </c>
      <c r="H1786" s="222" t="s">
        <v>343</v>
      </c>
      <c r="I1786" s="222" t="s">
        <v>470</v>
      </c>
      <c r="M1786" s="222" t="s">
        <v>325</v>
      </c>
    </row>
    <row r="1787" spans="1:13" ht="17.25" customHeight="1">
      <c r="A1787" s="222">
        <v>425587</v>
      </c>
      <c r="B1787" s="222" t="s">
        <v>2353</v>
      </c>
      <c r="C1787" s="222" t="s">
        <v>753</v>
      </c>
      <c r="D1787" s="222" t="s">
        <v>221</v>
      </c>
      <c r="E1787" s="222" t="s">
        <v>161</v>
      </c>
      <c r="F1787" s="222">
        <v>35818</v>
      </c>
      <c r="G1787" s="222" t="s">
        <v>311</v>
      </c>
      <c r="H1787" s="222" t="s">
        <v>343</v>
      </c>
      <c r="I1787" s="222" t="s">
        <v>470</v>
      </c>
      <c r="M1787" s="222" t="s">
        <v>325</v>
      </c>
    </row>
    <row r="1788" spans="1:13" ht="17.25" customHeight="1">
      <c r="A1788" s="222">
        <v>425589</v>
      </c>
      <c r="B1788" s="222" t="s">
        <v>2290</v>
      </c>
      <c r="C1788" s="222" t="s">
        <v>1072</v>
      </c>
      <c r="D1788" s="222" t="s">
        <v>690</v>
      </c>
      <c r="E1788" s="222" t="s">
        <v>161</v>
      </c>
      <c r="F1788" s="222">
        <v>29619</v>
      </c>
      <c r="G1788" s="222" t="s">
        <v>3704</v>
      </c>
      <c r="H1788" s="222" t="s">
        <v>343</v>
      </c>
      <c r="I1788" s="222" t="s">
        <v>470</v>
      </c>
      <c r="M1788" s="222" t="s">
        <v>331</v>
      </c>
    </row>
    <row r="1789" spans="1:13" ht="17.25" customHeight="1">
      <c r="A1789" s="222">
        <v>425591</v>
      </c>
      <c r="B1789" s="222" t="s">
        <v>1733</v>
      </c>
      <c r="C1789" s="222" t="s">
        <v>95</v>
      </c>
      <c r="D1789" s="222" t="s">
        <v>596</v>
      </c>
      <c r="E1789" s="222" t="s">
        <v>160</v>
      </c>
      <c r="F1789" s="222">
        <v>33483</v>
      </c>
      <c r="G1789" s="222" t="s">
        <v>317</v>
      </c>
      <c r="H1789" s="222" t="s">
        <v>343</v>
      </c>
      <c r="I1789" s="222" t="s">
        <v>470</v>
      </c>
      <c r="M1789" s="222" t="s">
        <v>320</v>
      </c>
    </row>
    <row r="1790" spans="1:13" ht="17.25" customHeight="1">
      <c r="A1790" s="222">
        <v>425593</v>
      </c>
      <c r="B1790" s="222" t="s">
        <v>2041</v>
      </c>
      <c r="C1790" s="222" t="s">
        <v>665</v>
      </c>
      <c r="D1790" s="222" t="s">
        <v>239</v>
      </c>
      <c r="E1790" s="222" t="s">
        <v>161</v>
      </c>
      <c r="F1790" s="222">
        <v>35065</v>
      </c>
      <c r="G1790" s="222" t="s">
        <v>311</v>
      </c>
      <c r="H1790" s="222" t="s">
        <v>343</v>
      </c>
      <c r="I1790" s="222" t="s">
        <v>470</v>
      </c>
      <c r="M1790" s="222" t="s">
        <v>311</v>
      </c>
    </row>
    <row r="1791" spans="1:13" ht="17.25" customHeight="1">
      <c r="A1791" s="222">
        <v>425594</v>
      </c>
      <c r="B1791" s="222" t="s">
        <v>1466</v>
      </c>
      <c r="C1791" s="222" t="s">
        <v>1194</v>
      </c>
      <c r="D1791" s="222" t="s">
        <v>613</v>
      </c>
      <c r="E1791" s="222" t="s">
        <v>161</v>
      </c>
      <c r="F1791" s="222">
        <v>36191</v>
      </c>
      <c r="G1791" s="222" t="s">
        <v>311</v>
      </c>
      <c r="H1791" s="222" t="s">
        <v>343</v>
      </c>
      <c r="I1791" s="222" t="s">
        <v>470</v>
      </c>
      <c r="M1791" s="222" t="s">
        <v>324</v>
      </c>
    </row>
    <row r="1792" spans="1:13" ht="17.25" customHeight="1">
      <c r="A1792" s="222">
        <v>425596</v>
      </c>
      <c r="B1792" s="222" t="s">
        <v>2387</v>
      </c>
      <c r="C1792" s="222" t="s">
        <v>2388</v>
      </c>
      <c r="D1792" s="222" t="s">
        <v>228</v>
      </c>
      <c r="E1792" s="222" t="s">
        <v>160</v>
      </c>
      <c r="F1792" s="222">
        <v>35643</v>
      </c>
      <c r="G1792" s="222" t="s">
        <v>824</v>
      </c>
      <c r="H1792" s="222" t="s">
        <v>343</v>
      </c>
      <c r="I1792" s="222" t="s">
        <v>470</v>
      </c>
      <c r="M1792" s="222" t="s">
        <v>314</v>
      </c>
    </row>
    <row r="1793" spans="1:13" ht="17.25" customHeight="1">
      <c r="A1793" s="222">
        <v>425598</v>
      </c>
      <c r="B1793" s="222" t="s">
        <v>1690</v>
      </c>
      <c r="C1793" s="222" t="s">
        <v>73</v>
      </c>
      <c r="D1793" s="222" t="s">
        <v>263</v>
      </c>
      <c r="E1793" s="222" t="s">
        <v>161</v>
      </c>
      <c r="F1793" s="222">
        <v>34782</v>
      </c>
      <c r="G1793" s="222" t="s">
        <v>311</v>
      </c>
      <c r="H1793" s="222" t="s">
        <v>343</v>
      </c>
      <c r="I1793" s="222" t="s">
        <v>470</v>
      </c>
      <c r="M1793" s="222" t="s">
        <v>311</v>
      </c>
    </row>
    <row r="1794" spans="1:13" ht="17.25" customHeight="1">
      <c r="A1794" s="222">
        <v>425600</v>
      </c>
      <c r="B1794" s="222" t="s">
        <v>2521</v>
      </c>
      <c r="C1794" s="222" t="s">
        <v>669</v>
      </c>
      <c r="D1794" s="222" t="s">
        <v>2522</v>
      </c>
      <c r="E1794" s="222" t="s">
        <v>161</v>
      </c>
      <c r="F1794" s="222">
        <v>35956</v>
      </c>
      <c r="G1794" s="222" t="s">
        <v>311</v>
      </c>
      <c r="H1794" s="222" t="s">
        <v>344</v>
      </c>
      <c r="I1794" s="222" t="s">
        <v>470</v>
      </c>
      <c r="M1794" s="222" t="s">
        <v>297</v>
      </c>
    </row>
    <row r="1795" spans="1:13" ht="17.25" customHeight="1">
      <c r="A1795" s="222">
        <v>425601</v>
      </c>
      <c r="B1795" s="222" t="s">
        <v>1978</v>
      </c>
      <c r="C1795" s="222" t="s">
        <v>109</v>
      </c>
      <c r="D1795" s="222" t="s">
        <v>245</v>
      </c>
      <c r="E1795" s="222" t="s">
        <v>161</v>
      </c>
      <c r="F1795" s="222">
        <v>31048</v>
      </c>
      <c r="G1795" s="222" t="s">
        <v>338</v>
      </c>
      <c r="H1795" s="222" t="s">
        <v>343</v>
      </c>
      <c r="I1795" s="222" t="s">
        <v>470</v>
      </c>
      <c r="M1795" s="222" t="s">
        <v>337</v>
      </c>
    </row>
    <row r="1796" spans="1:13" ht="17.25" customHeight="1">
      <c r="A1796" s="222">
        <v>425603</v>
      </c>
      <c r="B1796" s="222" t="s">
        <v>2311</v>
      </c>
      <c r="C1796" s="222" t="s">
        <v>76</v>
      </c>
      <c r="D1796" s="222" t="s">
        <v>217</v>
      </c>
      <c r="E1796" s="222" t="s">
        <v>161</v>
      </c>
      <c r="F1796" s="222">
        <v>32883</v>
      </c>
      <c r="G1796" s="222" t="s">
        <v>3706</v>
      </c>
      <c r="H1796" s="222" t="s">
        <v>343</v>
      </c>
      <c r="I1796" s="222" t="s">
        <v>470</v>
      </c>
      <c r="M1796" s="222" t="s">
        <v>327</v>
      </c>
    </row>
    <row r="1797" spans="1:13" ht="17.25" customHeight="1">
      <c r="A1797" s="222">
        <v>425605</v>
      </c>
      <c r="B1797" s="222" t="s">
        <v>1380</v>
      </c>
      <c r="C1797" s="222" t="s">
        <v>74</v>
      </c>
      <c r="D1797" s="222" t="s">
        <v>255</v>
      </c>
      <c r="E1797" s="222" t="s">
        <v>160</v>
      </c>
      <c r="F1797" s="222">
        <v>34540</v>
      </c>
      <c r="G1797" s="222" t="s">
        <v>322</v>
      </c>
      <c r="H1797" s="222" t="s">
        <v>343</v>
      </c>
      <c r="I1797" s="222" t="s">
        <v>470</v>
      </c>
      <c r="M1797" s="222" t="s">
        <v>314</v>
      </c>
    </row>
    <row r="1798" spans="1:13" ht="17.25" customHeight="1">
      <c r="A1798" s="222">
        <v>425606</v>
      </c>
      <c r="B1798" s="222" t="s">
        <v>3338</v>
      </c>
      <c r="C1798" s="222" t="s">
        <v>1077</v>
      </c>
      <c r="D1798" s="222" t="s">
        <v>662</v>
      </c>
      <c r="E1798" s="222" t="s">
        <v>160</v>
      </c>
      <c r="F1798" s="222">
        <v>31168</v>
      </c>
      <c r="G1798" s="222" t="s">
        <v>311</v>
      </c>
      <c r="H1798" s="222" t="s">
        <v>343</v>
      </c>
      <c r="I1798" s="222" t="s">
        <v>361</v>
      </c>
      <c r="M1798" s="222" t="s">
        <v>311</v>
      </c>
    </row>
    <row r="1799" spans="1:13" ht="17.25" customHeight="1">
      <c r="A1799" s="222">
        <v>425611</v>
      </c>
      <c r="B1799" s="222" t="s">
        <v>1732</v>
      </c>
      <c r="C1799" s="222" t="s">
        <v>76</v>
      </c>
      <c r="D1799" s="222" t="s">
        <v>246</v>
      </c>
      <c r="E1799" s="222" t="s">
        <v>161</v>
      </c>
      <c r="F1799" s="222">
        <v>32240</v>
      </c>
      <c r="G1799" s="222" t="s">
        <v>311</v>
      </c>
      <c r="H1799" s="222" t="s">
        <v>343</v>
      </c>
      <c r="I1799" s="222" t="s">
        <v>470</v>
      </c>
      <c r="M1799" s="222" t="s">
        <v>320</v>
      </c>
    </row>
    <row r="1800" spans="1:13" ht="17.25" customHeight="1">
      <c r="A1800" s="222">
        <v>425614</v>
      </c>
      <c r="B1800" s="222" t="s">
        <v>3406</v>
      </c>
      <c r="C1800" s="222" t="s">
        <v>837</v>
      </c>
      <c r="D1800" s="222" t="s">
        <v>247</v>
      </c>
      <c r="E1800" s="222" t="s">
        <v>161</v>
      </c>
      <c r="F1800" s="222">
        <v>34242</v>
      </c>
      <c r="G1800" s="222" t="s">
        <v>311</v>
      </c>
      <c r="H1800" s="222" t="s">
        <v>343</v>
      </c>
      <c r="I1800" s="222" t="s">
        <v>361</v>
      </c>
      <c r="M1800" s="222" t="s">
        <v>341</v>
      </c>
    </row>
    <row r="1801" spans="1:13" ht="17.25" customHeight="1">
      <c r="A1801" s="222">
        <v>425620</v>
      </c>
      <c r="B1801" s="222" t="s">
        <v>3235</v>
      </c>
      <c r="C1801" s="222" t="s">
        <v>1121</v>
      </c>
      <c r="D1801" s="222" t="s">
        <v>514</v>
      </c>
      <c r="E1801" s="222" t="s">
        <v>161</v>
      </c>
      <c r="F1801" s="222">
        <v>33709</v>
      </c>
      <c r="G1801" s="222" t="s">
        <v>3749</v>
      </c>
      <c r="H1801" s="222" t="s">
        <v>343</v>
      </c>
      <c r="I1801" s="222" t="s">
        <v>361</v>
      </c>
      <c r="M1801" s="222" t="s">
        <v>320</v>
      </c>
    </row>
    <row r="1802" spans="1:13" ht="17.25" customHeight="1">
      <c r="A1802" s="222">
        <v>425621</v>
      </c>
      <c r="B1802" s="222" t="s">
        <v>2402</v>
      </c>
      <c r="C1802" s="222" t="s">
        <v>715</v>
      </c>
      <c r="D1802" s="222" t="s">
        <v>254</v>
      </c>
      <c r="E1802" s="222" t="s">
        <v>161</v>
      </c>
      <c r="F1802" s="222">
        <v>33731</v>
      </c>
      <c r="H1802" s="222" t="s">
        <v>343</v>
      </c>
      <c r="I1802" s="222" t="s">
        <v>470</v>
      </c>
      <c r="M1802" s="222" t="s">
        <v>320</v>
      </c>
    </row>
    <row r="1803" spans="1:13" ht="17.25" customHeight="1">
      <c r="A1803" s="222">
        <v>425622</v>
      </c>
      <c r="B1803" s="222" t="s">
        <v>2519</v>
      </c>
      <c r="C1803" s="222" t="s">
        <v>80</v>
      </c>
      <c r="D1803" s="222" t="s">
        <v>2520</v>
      </c>
      <c r="E1803" s="222" t="s">
        <v>160</v>
      </c>
      <c r="F1803" s="222">
        <v>34689</v>
      </c>
      <c r="G1803" s="222" t="s">
        <v>3591</v>
      </c>
      <c r="H1803" s="222" t="s">
        <v>343</v>
      </c>
      <c r="I1803" s="222" t="s">
        <v>470</v>
      </c>
      <c r="M1803" s="222" t="s">
        <v>311</v>
      </c>
    </row>
    <row r="1804" spans="1:13" ht="17.25" customHeight="1">
      <c r="A1804" s="222">
        <v>425629</v>
      </c>
      <c r="B1804" s="222" t="s">
        <v>2401</v>
      </c>
      <c r="C1804" s="222" t="s">
        <v>140</v>
      </c>
      <c r="D1804" s="222" t="s">
        <v>259</v>
      </c>
      <c r="E1804" s="222" t="s">
        <v>161</v>
      </c>
      <c r="F1804" s="222">
        <v>35910</v>
      </c>
      <c r="G1804" s="222" t="s">
        <v>311</v>
      </c>
      <c r="H1804" s="222" t="s">
        <v>343</v>
      </c>
      <c r="I1804" s="222" t="s">
        <v>470</v>
      </c>
      <c r="M1804" s="222" t="s">
        <v>311</v>
      </c>
    </row>
    <row r="1805" spans="1:13" ht="17.25" customHeight="1">
      <c r="A1805" s="222">
        <v>425632</v>
      </c>
      <c r="B1805" s="222" t="s">
        <v>3169</v>
      </c>
      <c r="C1805" s="222" t="s">
        <v>810</v>
      </c>
      <c r="D1805" s="222" t="s">
        <v>1812</v>
      </c>
      <c r="E1805" s="222" t="s">
        <v>161</v>
      </c>
      <c r="F1805" s="222">
        <v>36002</v>
      </c>
      <c r="G1805" s="222" t="s">
        <v>311</v>
      </c>
      <c r="H1805" s="222" t="s">
        <v>343</v>
      </c>
      <c r="I1805" s="222" t="s">
        <v>361</v>
      </c>
      <c r="M1805" s="222" t="s">
        <v>320</v>
      </c>
    </row>
    <row r="1806" spans="1:13" ht="17.25" customHeight="1">
      <c r="A1806" s="222">
        <v>425635</v>
      </c>
      <c r="B1806" s="222" t="s">
        <v>2463</v>
      </c>
      <c r="C1806" s="222" t="s">
        <v>602</v>
      </c>
      <c r="D1806" s="222" t="s">
        <v>216</v>
      </c>
      <c r="E1806" s="222" t="s">
        <v>161</v>
      </c>
      <c r="F1806" s="222">
        <v>34911</v>
      </c>
      <c r="G1806" s="222" t="s">
        <v>311</v>
      </c>
      <c r="H1806" s="222" t="s">
        <v>343</v>
      </c>
      <c r="I1806" s="222" t="s">
        <v>470</v>
      </c>
      <c r="M1806" s="222" t="s">
        <v>337</v>
      </c>
    </row>
    <row r="1807" spans="1:13" ht="17.25" customHeight="1">
      <c r="A1807" s="222">
        <v>425639</v>
      </c>
      <c r="B1807" s="222" t="s">
        <v>2233</v>
      </c>
      <c r="C1807" s="222" t="s">
        <v>103</v>
      </c>
      <c r="D1807" s="222" t="s">
        <v>232</v>
      </c>
      <c r="E1807" s="222" t="s">
        <v>161</v>
      </c>
      <c r="F1807" s="222">
        <v>31865</v>
      </c>
      <c r="G1807" s="222" t="s">
        <v>311</v>
      </c>
      <c r="H1807" s="222" t="s">
        <v>343</v>
      </c>
      <c r="I1807" s="222" t="s">
        <v>470</v>
      </c>
      <c r="M1807" s="222" t="s">
        <v>320</v>
      </c>
    </row>
    <row r="1808" spans="1:13" ht="17.25" customHeight="1">
      <c r="A1808" s="222">
        <v>425641</v>
      </c>
      <c r="B1808" s="222" t="s">
        <v>1465</v>
      </c>
      <c r="C1808" s="222" t="s">
        <v>134</v>
      </c>
      <c r="D1808" s="222" t="s">
        <v>224</v>
      </c>
      <c r="E1808" s="222" t="s">
        <v>160</v>
      </c>
      <c r="F1808" s="222">
        <v>36184</v>
      </c>
      <c r="G1808" s="222" t="s">
        <v>311</v>
      </c>
      <c r="H1808" s="222" t="s">
        <v>343</v>
      </c>
      <c r="I1808" s="222" t="s">
        <v>470</v>
      </c>
      <c r="M1808" s="222" t="s">
        <v>311</v>
      </c>
    </row>
    <row r="1809" spans="1:13" ht="17.25" customHeight="1">
      <c r="A1809" s="222">
        <v>425642</v>
      </c>
      <c r="B1809" s="222" t="s">
        <v>1754</v>
      </c>
      <c r="C1809" s="222" t="s">
        <v>1158</v>
      </c>
      <c r="D1809" s="222" t="s">
        <v>1151</v>
      </c>
      <c r="E1809" s="222" t="s">
        <v>160</v>
      </c>
      <c r="F1809" s="222">
        <v>31533</v>
      </c>
      <c r="G1809" s="222" t="s">
        <v>3475</v>
      </c>
      <c r="H1809" s="222" t="s">
        <v>343</v>
      </c>
      <c r="I1809" s="222" t="s">
        <v>470</v>
      </c>
      <c r="M1809" s="222" t="s">
        <v>342</v>
      </c>
    </row>
    <row r="1810" spans="1:13" ht="17.25" customHeight="1">
      <c r="A1810" s="222">
        <v>425643</v>
      </c>
      <c r="B1810" s="222" t="s">
        <v>2400</v>
      </c>
      <c r="C1810" s="222" t="s">
        <v>71</v>
      </c>
      <c r="D1810" s="222" t="s">
        <v>596</v>
      </c>
      <c r="E1810" s="222" t="s">
        <v>161</v>
      </c>
      <c r="F1810" s="222">
        <v>34157</v>
      </c>
      <c r="G1810" s="222" t="s">
        <v>3716</v>
      </c>
      <c r="H1810" s="222" t="s">
        <v>343</v>
      </c>
      <c r="I1810" s="222" t="s">
        <v>470</v>
      </c>
      <c r="M1810" s="222" t="s">
        <v>320</v>
      </c>
    </row>
    <row r="1811" spans="1:13" ht="17.25" customHeight="1">
      <c r="A1811" s="222">
        <v>425644</v>
      </c>
      <c r="B1811" s="222" t="s">
        <v>3310</v>
      </c>
      <c r="C1811" s="222" t="s">
        <v>85</v>
      </c>
      <c r="D1811" s="222" t="s">
        <v>1061</v>
      </c>
      <c r="E1811" s="222" t="s">
        <v>161</v>
      </c>
      <c r="F1811" s="222">
        <v>35832</v>
      </c>
      <c r="G1811" s="222" t="s">
        <v>311</v>
      </c>
      <c r="H1811" s="222" t="s">
        <v>343</v>
      </c>
      <c r="I1811" s="222" t="s">
        <v>361</v>
      </c>
      <c r="M1811" s="222" t="s">
        <v>311</v>
      </c>
    </row>
    <row r="1812" spans="1:13" ht="17.25" customHeight="1">
      <c r="A1812" s="222">
        <v>425645</v>
      </c>
      <c r="B1812" s="222" t="s">
        <v>2518</v>
      </c>
      <c r="C1812" s="222" t="s">
        <v>909</v>
      </c>
      <c r="D1812" s="222" t="s">
        <v>505</v>
      </c>
      <c r="E1812" s="222" t="s">
        <v>160</v>
      </c>
      <c r="F1812" s="222">
        <v>31921</v>
      </c>
      <c r="G1812" s="222" t="s">
        <v>311</v>
      </c>
      <c r="H1812" s="222" t="s">
        <v>343</v>
      </c>
      <c r="I1812" s="222" t="s">
        <v>470</v>
      </c>
      <c r="M1812" s="222" t="s">
        <v>320</v>
      </c>
    </row>
    <row r="1813" spans="1:13" ht="17.25" customHeight="1">
      <c r="A1813" s="222">
        <v>425650</v>
      </c>
      <c r="B1813" s="222" t="s">
        <v>2289</v>
      </c>
      <c r="C1813" s="222" t="s">
        <v>126</v>
      </c>
      <c r="D1813" s="222" t="s">
        <v>244</v>
      </c>
      <c r="E1813" s="222" t="s">
        <v>161</v>
      </c>
      <c r="F1813" s="222">
        <v>32143</v>
      </c>
      <c r="G1813" s="222" t="s">
        <v>3703</v>
      </c>
      <c r="H1813" s="222" t="s">
        <v>343</v>
      </c>
      <c r="I1813" s="222" t="s">
        <v>470</v>
      </c>
      <c r="M1813" s="222" t="s">
        <v>327</v>
      </c>
    </row>
    <row r="1814" spans="1:13" ht="17.25" customHeight="1">
      <c r="A1814" s="222">
        <v>425657</v>
      </c>
      <c r="B1814" s="222" t="s">
        <v>1977</v>
      </c>
      <c r="C1814" s="222" t="s">
        <v>794</v>
      </c>
      <c r="D1814" s="222" t="s">
        <v>786</v>
      </c>
      <c r="E1814" s="222" t="s">
        <v>161</v>
      </c>
      <c r="F1814" s="222">
        <v>31120</v>
      </c>
      <c r="G1814" s="222" t="s">
        <v>331</v>
      </c>
      <c r="H1814" s="222" t="s">
        <v>343</v>
      </c>
      <c r="I1814" s="222" t="s">
        <v>470</v>
      </c>
      <c r="M1814" s="222" t="s">
        <v>331</v>
      </c>
    </row>
    <row r="1815" spans="1:13" ht="17.25" customHeight="1">
      <c r="A1815" s="222">
        <v>425661</v>
      </c>
      <c r="B1815" s="222" t="s">
        <v>2348</v>
      </c>
      <c r="C1815" s="222" t="s">
        <v>126</v>
      </c>
      <c r="D1815" s="222" t="s">
        <v>252</v>
      </c>
      <c r="E1815" s="222" t="s">
        <v>161</v>
      </c>
      <c r="F1815" s="222">
        <v>34257</v>
      </c>
      <c r="G1815" s="222" t="s">
        <v>3540</v>
      </c>
      <c r="H1815" s="222" t="s">
        <v>343</v>
      </c>
      <c r="I1815" s="222" t="s">
        <v>470</v>
      </c>
      <c r="M1815" s="222" t="s">
        <v>320</v>
      </c>
    </row>
    <row r="1816" spans="1:13" ht="17.25" customHeight="1">
      <c r="A1816" s="222">
        <v>425662</v>
      </c>
      <c r="B1816" s="222" t="s">
        <v>3133</v>
      </c>
      <c r="C1816" s="222" t="s">
        <v>92</v>
      </c>
      <c r="D1816" s="222" t="s">
        <v>638</v>
      </c>
      <c r="E1816" s="222" t="s">
        <v>160</v>
      </c>
      <c r="F1816" s="222">
        <v>35527</v>
      </c>
      <c r="G1816" s="222" t="s">
        <v>3738</v>
      </c>
      <c r="H1816" s="222" t="s">
        <v>343</v>
      </c>
      <c r="I1816" s="222" t="s">
        <v>361</v>
      </c>
      <c r="M1816" s="222" t="s">
        <v>316</v>
      </c>
    </row>
    <row r="1817" spans="1:13" ht="17.25" customHeight="1">
      <c r="A1817" s="222">
        <v>425668</v>
      </c>
      <c r="B1817" s="222" t="s">
        <v>2440</v>
      </c>
      <c r="C1817" s="222" t="s">
        <v>1510</v>
      </c>
      <c r="D1817" s="222" t="s">
        <v>221</v>
      </c>
      <c r="E1817" s="222" t="s">
        <v>161</v>
      </c>
      <c r="F1817" s="222">
        <v>34951</v>
      </c>
      <c r="G1817" s="222" t="s">
        <v>331</v>
      </c>
      <c r="H1817" s="222" t="s">
        <v>343</v>
      </c>
      <c r="I1817" s="222" t="s">
        <v>470</v>
      </c>
      <c r="M1817" s="222" t="s">
        <v>331</v>
      </c>
    </row>
    <row r="1818" spans="1:13" ht="17.25" customHeight="1">
      <c r="A1818" s="222">
        <v>425670</v>
      </c>
      <c r="B1818" s="222" t="s">
        <v>2016</v>
      </c>
      <c r="C1818" s="222" t="s">
        <v>94</v>
      </c>
      <c r="D1818" s="222" t="s">
        <v>222</v>
      </c>
      <c r="E1818" s="222" t="s">
        <v>161</v>
      </c>
      <c r="F1818" s="222">
        <v>36161</v>
      </c>
      <c r="G1818" s="222" t="s">
        <v>311</v>
      </c>
      <c r="H1818" s="222" t="s">
        <v>343</v>
      </c>
      <c r="I1818" s="222" t="s">
        <v>470</v>
      </c>
      <c r="M1818" s="222" t="s">
        <v>311</v>
      </c>
    </row>
    <row r="1819" spans="1:13" ht="17.25" customHeight="1">
      <c r="A1819" s="222">
        <v>425673</v>
      </c>
      <c r="B1819" s="222" t="s">
        <v>2517</v>
      </c>
      <c r="C1819" s="222" t="s">
        <v>67</v>
      </c>
      <c r="D1819" s="222" t="s">
        <v>228</v>
      </c>
      <c r="E1819" s="222" t="s">
        <v>161</v>
      </c>
      <c r="F1819" s="222">
        <v>35431</v>
      </c>
      <c r="G1819" s="222" t="s">
        <v>3729</v>
      </c>
      <c r="H1819" s="222" t="s">
        <v>343</v>
      </c>
      <c r="I1819" s="222" t="s">
        <v>470</v>
      </c>
      <c r="M1819" s="222" t="s">
        <v>325</v>
      </c>
    </row>
    <row r="1820" spans="1:13" ht="17.25" customHeight="1">
      <c r="A1820" s="222">
        <v>425675</v>
      </c>
      <c r="B1820" s="222" t="s">
        <v>3325</v>
      </c>
      <c r="C1820" s="222" t="s">
        <v>943</v>
      </c>
      <c r="D1820" s="222" t="s">
        <v>770</v>
      </c>
      <c r="E1820" s="222" t="s">
        <v>161</v>
      </c>
      <c r="F1820" s="222">
        <v>31681</v>
      </c>
      <c r="G1820" s="222" t="s">
        <v>3756</v>
      </c>
      <c r="H1820" s="222" t="s">
        <v>343</v>
      </c>
      <c r="I1820" s="222" t="s">
        <v>361</v>
      </c>
      <c r="M1820" s="222" t="s">
        <v>331</v>
      </c>
    </row>
    <row r="1821" spans="1:13" ht="17.25" customHeight="1">
      <c r="A1821" s="222">
        <v>425676</v>
      </c>
      <c r="B1821" s="222" t="s">
        <v>3163</v>
      </c>
      <c r="C1821" s="222" t="s">
        <v>654</v>
      </c>
      <c r="D1821" s="222" t="s">
        <v>804</v>
      </c>
      <c r="E1821" s="222" t="s">
        <v>161</v>
      </c>
      <c r="F1821" s="222">
        <v>29392</v>
      </c>
      <c r="G1821" s="222" t="s">
        <v>311</v>
      </c>
      <c r="H1821" s="222" t="s">
        <v>343</v>
      </c>
      <c r="I1821" s="222" t="s">
        <v>361</v>
      </c>
      <c r="M1821" s="222" t="s">
        <v>316</v>
      </c>
    </row>
    <row r="1822" spans="1:13" ht="17.25" customHeight="1">
      <c r="A1822" s="222">
        <v>425678</v>
      </c>
      <c r="B1822" s="222" t="s">
        <v>3103</v>
      </c>
      <c r="C1822" s="222" t="s">
        <v>123</v>
      </c>
      <c r="D1822" s="222" t="s">
        <v>223</v>
      </c>
      <c r="E1822" s="222" t="s">
        <v>161</v>
      </c>
      <c r="F1822" s="222">
        <v>35871</v>
      </c>
      <c r="G1822" s="222" t="s">
        <v>311</v>
      </c>
      <c r="H1822" s="222" t="s">
        <v>343</v>
      </c>
      <c r="I1822" s="222" t="s">
        <v>361</v>
      </c>
      <c r="M1822" s="222" t="s">
        <v>312</v>
      </c>
    </row>
    <row r="1823" spans="1:13" ht="17.25" customHeight="1">
      <c r="A1823" s="222">
        <v>425680</v>
      </c>
      <c r="B1823" s="222" t="s">
        <v>2516</v>
      </c>
      <c r="C1823" s="222" t="s">
        <v>103</v>
      </c>
      <c r="D1823" s="222" t="s">
        <v>760</v>
      </c>
      <c r="E1823" s="222" t="s">
        <v>161</v>
      </c>
      <c r="F1823" s="222">
        <v>35829</v>
      </c>
      <c r="G1823" s="222" t="s">
        <v>321</v>
      </c>
      <c r="H1823" s="222" t="s">
        <v>344</v>
      </c>
      <c r="I1823" s="222" t="s">
        <v>470</v>
      </c>
      <c r="M1823" s="222" t="s">
        <v>297</v>
      </c>
    </row>
    <row r="1824" spans="1:13" ht="17.25" customHeight="1">
      <c r="A1824" s="222">
        <v>425682</v>
      </c>
      <c r="B1824" s="222" t="s">
        <v>2386</v>
      </c>
      <c r="C1824" s="222" t="s">
        <v>865</v>
      </c>
      <c r="D1824" s="222" t="s">
        <v>240</v>
      </c>
      <c r="E1824" s="222" t="s">
        <v>161</v>
      </c>
      <c r="F1824" s="222">
        <v>33030</v>
      </c>
      <c r="G1824" s="222" t="s">
        <v>326</v>
      </c>
      <c r="H1824" s="222" t="s">
        <v>343</v>
      </c>
      <c r="I1824" s="222" t="s">
        <v>470</v>
      </c>
      <c r="M1824" s="222" t="s">
        <v>320</v>
      </c>
    </row>
    <row r="1825" spans="1:13" ht="17.25" customHeight="1">
      <c r="A1825" s="222">
        <v>425684</v>
      </c>
      <c r="B1825" s="222" t="s">
        <v>1619</v>
      </c>
      <c r="C1825" s="222" t="s">
        <v>961</v>
      </c>
      <c r="D1825" s="222" t="s">
        <v>1127</v>
      </c>
      <c r="E1825" s="222" t="s">
        <v>161</v>
      </c>
      <c r="F1825" s="222">
        <v>32143</v>
      </c>
      <c r="H1825" s="222" t="s">
        <v>343</v>
      </c>
      <c r="I1825" s="222" t="s">
        <v>470</v>
      </c>
      <c r="M1825" s="222" t="s">
        <v>331</v>
      </c>
    </row>
    <row r="1826" spans="1:13" ht="17.25" customHeight="1">
      <c r="A1826" s="222">
        <v>425685</v>
      </c>
      <c r="B1826" s="222" t="s">
        <v>3284</v>
      </c>
      <c r="C1826" s="222" t="s">
        <v>664</v>
      </c>
      <c r="D1826" s="222" t="s">
        <v>246</v>
      </c>
      <c r="E1826" s="222" t="s">
        <v>161</v>
      </c>
      <c r="F1826" s="222">
        <v>34447</v>
      </c>
      <c r="G1826" s="222" t="s">
        <v>3753</v>
      </c>
      <c r="H1826" s="222" t="s">
        <v>343</v>
      </c>
      <c r="I1826" s="222" t="s">
        <v>361</v>
      </c>
      <c r="M1826" s="222" t="s">
        <v>331</v>
      </c>
    </row>
    <row r="1827" spans="1:13" ht="17.25" customHeight="1">
      <c r="A1827" s="222">
        <v>425688</v>
      </c>
      <c r="B1827" s="222" t="s">
        <v>2515</v>
      </c>
      <c r="C1827" s="222" t="s">
        <v>1155</v>
      </c>
      <c r="D1827" s="222" t="s">
        <v>275</v>
      </c>
      <c r="E1827" s="222" t="s">
        <v>161</v>
      </c>
      <c r="F1827" s="222">
        <v>33061</v>
      </c>
      <c r="G1827" s="222" t="s">
        <v>311</v>
      </c>
      <c r="H1827" s="222" t="s">
        <v>343</v>
      </c>
      <c r="I1827" s="222" t="s">
        <v>470</v>
      </c>
      <c r="M1827" s="222" t="s">
        <v>311</v>
      </c>
    </row>
    <row r="1828" spans="1:13" ht="17.25" customHeight="1">
      <c r="A1828" s="222">
        <v>425689</v>
      </c>
      <c r="B1828" s="222" t="s">
        <v>2514</v>
      </c>
      <c r="C1828" s="222" t="s">
        <v>559</v>
      </c>
      <c r="D1828" s="222" t="s">
        <v>840</v>
      </c>
      <c r="E1828" s="222" t="s">
        <v>161</v>
      </c>
      <c r="F1828" s="222">
        <v>35572</v>
      </c>
      <c r="G1828" s="222" t="s">
        <v>311</v>
      </c>
      <c r="H1828" s="222" t="s">
        <v>343</v>
      </c>
      <c r="I1828" s="222" t="s">
        <v>470</v>
      </c>
      <c r="M1828" s="222" t="s">
        <v>311</v>
      </c>
    </row>
    <row r="1829" spans="1:13" ht="17.25" customHeight="1">
      <c r="A1829" s="222">
        <v>425692</v>
      </c>
      <c r="B1829" s="222" t="s">
        <v>2040</v>
      </c>
      <c r="C1829" s="222" t="s">
        <v>1192</v>
      </c>
      <c r="D1829" s="222" t="s">
        <v>605</v>
      </c>
      <c r="E1829" s="222" t="s">
        <v>161</v>
      </c>
      <c r="F1829" s="222">
        <v>33604</v>
      </c>
      <c r="H1829" s="222" t="s">
        <v>343</v>
      </c>
      <c r="I1829" s="222" t="s">
        <v>470</v>
      </c>
      <c r="M1829" s="222" t="s">
        <v>337</v>
      </c>
    </row>
    <row r="1830" spans="1:13" ht="17.25" customHeight="1">
      <c r="A1830" s="222">
        <v>425695</v>
      </c>
      <c r="B1830" s="222" t="s">
        <v>3176</v>
      </c>
      <c r="C1830" s="222" t="s">
        <v>3177</v>
      </c>
      <c r="D1830" s="222" t="s">
        <v>997</v>
      </c>
      <c r="E1830" s="222" t="s">
        <v>161</v>
      </c>
      <c r="F1830" s="222">
        <v>34036</v>
      </c>
      <c r="G1830" s="222" t="s">
        <v>3531</v>
      </c>
      <c r="H1830" s="222" t="s">
        <v>343</v>
      </c>
      <c r="I1830" s="222" t="s">
        <v>361</v>
      </c>
      <c r="M1830" s="222" t="s">
        <v>331</v>
      </c>
    </row>
    <row r="1831" spans="1:13" ht="17.25" customHeight="1">
      <c r="A1831" s="222">
        <v>425697</v>
      </c>
      <c r="B1831" s="222" t="s">
        <v>1379</v>
      </c>
      <c r="C1831" s="222" t="s">
        <v>909</v>
      </c>
      <c r="D1831" s="222" t="s">
        <v>527</v>
      </c>
      <c r="E1831" s="222" t="s">
        <v>161</v>
      </c>
      <c r="F1831" s="222">
        <v>33029</v>
      </c>
      <c r="G1831" s="222" t="s">
        <v>311</v>
      </c>
      <c r="H1831" s="222" t="s">
        <v>343</v>
      </c>
      <c r="I1831" s="222" t="s">
        <v>470</v>
      </c>
      <c r="M1831" s="222" t="s">
        <v>311</v>
      </c>
    </row>
    <row r="1832" spans="1:13" ht="17.25" customHeight="1">
      <c r="A1832" s="222">
        <v>425698</v>
      </c>
      <c r="B1832" s="222" t="s">
        <v>1975</v>
      </c>
      <c r="C1832" s="222" t="s">
        <v>128</v>
      </c>
      <c r="D1832" s="222" t="s">
        <v>1976</v>
      </c>
      <c r="E1832" s="222" t="s">
        <v>161</v>
      </c>
      <c r="F1832" s="222">
        <v>33247</v>
      </c>
      <c r="G1832" s="222" t="s">
        <v>331</v>
      </c>
      <c r="H1832" s="222" t="s">
        <v>343</v>
      </c>
      <c r="I1832" s="222" t="s">
        <v>470</v>
      </c>
      <c r="M1832" s="222" t="s">
        <v>331</v>
      </c>
    </row>
    <row r="1833" spans="1:13" ht="17.25" customHeight="1">
      <c r="A1833" s="222">
        <v>425700</v>
      </c>
      <c r="B1833" s="222" t="s">
        <v>2385</v>
      </c>
      <c r="C1833" s="222" t="s">
        <v>77</v>
      </c>
      <c r="D1833" s="222" t="s">
        <v>222</v>
      </c>
      <c r="E1833" s="222" t="s">
        <v>161</v>
      </c>
      <c r="F1833" s="222">
        <v>33325</v>
      </c>
      <c r="G1833" s="222" t="s">
        <v>311</v>
      </c>
      <c r="H1833" s="222" t="s">
        <v>343</v>
      </c>
      <c r="I1833" s="222" t="s">
        <v>470</v>
      </c>
      <c r="M1833" s="222" t="s">
        <v>311</v>
      </c>
    </row>
    <row r="1834" spans="1:13" ht="17.25" customHeight="1">
      <c r="A1834" s="222">
        <v>425701</v>
      </c>
      <c r="B1834" s="222" t="s">
        <v>2513</v>
      </c>
      <c r="C1834" s="222" t="s">
        <v>995</v>
      </c>
      <c r="D1834" s="222" t="s">
        <v>222</v>
      </c>
      <c r="E1834" s="222" t="s">
        <v>161</v>
      </c>
      <c r="F1834" s="222">
        <v>32910</v>
      </c>
      <c r="G1834" s="222" t="s">
        <v>311</v>
      </c>
      <c r="H1834" s="222" t="s">
        <v>343</v>
      </c>
      <c r="I1834" s="222" t="s">
        <v>470</v>
      </c>
      <c r="M1834" s="222" t="s">
        <v>311</v>
      </c>
    </row>
    <row r="1835" spans="1:13" ht="17.25" customHeight="1">
      <c r="A1835" s="222">
        <v>425704</v>
      </c>
      <c r="B1835" s="222" t="s">
        <v>1549</v>
      </c>
      <c r="C1835" s="222" t="s">
        <v>85</v>
      </c>
      <c r="D1835" s="222" t="s">
        <v>1550</v>
      </c>
      <c r="E1835" s="222" t="s">
        <v>161</v>
      </c>
      <c r="F1835" s="222">
        <v>35932</v>
      </c>
      <c r="G1835" s="222" t="s">
        <v>331</v>
      </c>
      <c r="H1835" s="222" t="s">
        <v>343</v>
      </c>
      <c r="I1835" s="222" t="s">
        <v>470</v>
      </c>
      <c r="M1835" s="222" t="s">
        <v>331</v>
      </c>
    </row>
    <row r="1836" spans="1:13" ht="17.25" customHeight="1">
      <c r="A1836" s="222">
        <v>425707</v>
      </c>
      <c r="B1836" s="222" t="s">
        <v>2273</v>
      </c>
      <c r="C1836" s="222" t="s">
        <v>130</v>
      </c>
      <c r="D1836" s="222" t="s">
        <v>264</v>
      </c>
      <c r="E1836" s="222" t="s">
        <v>160</v>
      </c>
      <c r="F1836" s="222">
        <v>34603</v>
      </c>
      <c r="G1836" s="222" t="s">
        <v>324</v>
      </c>
      <c r="H1836" s="222" t="s">
        <v>343</v>
      </c>
      <c r="I1836" s="222" t="s">
        <v>470</v>
      </c>
      <c r="M1836" s="222" t="s">
        <v>331</v>
      </c>
    </row>
    <row r="1837" spans="1:13" ht="17.25" customHeight="1">
      <c r="A1837" s="222">
        <v>425709</v>
      </c>
      <c r="B1837" s="222" t="s">
        <v>2232</v>
      </c>
      <c r="C1837" s="222" t="s">
        <v>636</v>
      </c>
      <c r="D1837" s="222" t="s">
        <v>537</v>
      </c>
      <c r="E1837" s="222" t="s">
        <v>161</v>
      </c>
      <c r="F1837" s="222">
        <v>35028</v>
      </c>
      <c r="G1837" s="222" t="s">
        <v>331</v>
      </c>
      <c r="H1837" s="222" t="s">
        <v>343</v>
      </c>
      <c r="I1837" s="222" t="s">
        <v>470</v>
      </c>
      <c r="M1837" s="222" t="s">
        <v>331</v>
      </c>
    </row>
    <row r="1838" spans="1:13" ht="17.25" customHeight="1">
      <c r="A1838" s="222">
        <v>425710</v>
      </c>
      <c r="B1838" s="222" t="s">
        <v>2161</v>
      </c>
      <c r="C1838" s="222" t="s">
        <v>72</v>
      </c>
      <c r="D1838" s="222" t="s">
        <v>549</v>
      </c>
      <c r="E1838" s="222" t="s">
        <v>161</v>
      </c>
      <c r="F1838" s="222">
        <v>34335</v>
      </c>
      <c r="G1838" s="222" t="s">
        <v>331</v>
      </c>
      <c r="H1838" s="222" t="s">
        <v>343</v>
      </c>
      <c r="I1838" s="222" t="s">
        <v>470</v>
      </c>
      <c r="M1838" s="222" t="s">
        <v>331</v>
      </c>
    </row>
    <row r="1839" spans="1:13" ht="17.25" customHeight="1">
      <c r="A1839" s="222">
        <v>425712</v>
      </c>
      <c r="B1839" s="222" t="s">
        <v>1911</v>
      </c>
      <c r="C1839" s="222" t="s">
        <v>116</v>
      </c>
      <c r="D1839" s="222" t="s">
        <v>263</v>
      </c>
      <c r="E1839" s="222" t="s">
        <v>161</v>
      </c>
      <c r="F1839" s="222">
        <v>33355</v>
      </c>
      <c r="G1839" s="222" t="s">
        <v>311</v>
      </c>
      <c r="H1839" s="222" t="s">
        <v>343</v>
      </c>
      <c r="I1839" s="222" t="s">
        <v>470</v>
      </c>
      <c r="M1839" s="222" t="s">
        <v>324</v>
      </c>
    </row>
    <row r="1840" spans="1:13" ht="17.25" customHeight="1">
      <c r="A1840" s="222">
        <v>425713</v>
      </c>
      <c r="B1840" s="222" t="s">
        <v>2250</v>
      </c>
      <c r="C1840" s="222" t="s">
        <v>85</v>
      </c>
      <c r="D1840" s="222" t="s">
        <v>2251</v>
      </c>
      <c r="E1840" s="222" t="s">
        <v>160</v>
      </c>
      <c r="F1840" s="222">
        <v>34201</v>
      </c>
      <c r="G1840" s="222" t="s">
        <v>3699</v>
      </c>
      <c r="H1840" s="222" t="s">
        <v>343</v>
      </c>
      <c r="I1840" s="222" t="s">
        <v>470</v>
      </c>
      <c r="M1840" s="222" t="s">
        <v>330</v>
      </c>
    </row>
    <row r="1841" spans="1:13" ht="17.25" customHeight="1">
      <c r="A1841" s="222">
        <v>425715</v>
      </c>
      <c r="B1841" s="222" t="s">
        <v>1378</v>
      </c>
      <c r="C1841" s="222" t="s">
        <v>559</v>
      </c>
      <c r="D1841" s="222" t="s">
        <v>855</v>
      </c>
      <c r="E1841" s="222" t="s">
        <v>161</v>
      </c>
      <c r="F1841" s="222">
        <v>35765</v>
      </c>
      <c r="G1841" s="222" t="s">
        <v>315</v>
      </c>
      <c r="H1841" s="222" t="s">
        <v>343</v>
      </c>
      <c r="I1841" s="222" t="s">
        <v>470</v>
      </c>
      <c r="M1841" s="222" t="s">
        <v>320</v>
      </c>
    </row>
    <row r="1842" spans="1:13" ht="17.25" customHeight="1">
      <c r="A1842" s="222">
        <v>425718</v>
      </c>
      <c r="B1842" s="222" t="s">
        <v>1519</v>
      </c>
      <c r="C1842" s="222" t="s">
        <v>74</v>
      </c>
      <c r="D1842" s="222" t="s">
        <v>1520</v>
      </c>
      <c r="E1842" s="222" t="s">
        <v>161</v>
      </c>
      <c r="F1842" s="222">
        <v>34814</v>
      </c>
      <c r="G1842" s="222" t="s">
        <v>3523</v>
      </c>
      <c r="H1842" s="222" t="s">
        <v>343</v>
      </c>
      <c r="I1842" s="222" t="s">
        <v>470</v>
      </c>
      <c r="M1842" s="222" t="s">
        <v>314</v>
      </c>
    </row>
    <row r="1843" spans="1:13" ht="17.25" customHeight="1">
      <c r="A1843" s="222">
        <v>425719</v>
      </c>
      <c r="B1843" s="222" t="s">
        <v>2512</v>
      </c>
      <c r="C1843" s="222" t="s">
        <v>94</v>
      </c>
      <c r="D1843" s="222" t="s">
        <v>252</v>
      </c>
      <c r="E1843" s="222" t="s">
        <v>161</v>
      </c>
      <c r="F1843" s="222">
        <v>35435</v>
      </c>
      <c r="G1843" s="222" t="s">
        <v>3728</v>
      </c>
      <c r="H1843" s="222" t="s">
        <v>343</v>
      </c>
      <c r="I1843" s="222" t="s">
        <v>470</v>
      </c>
      <c r="M1843" s="222" t="s">
        <v>314</v>
      </c>
    </row>
    <row r="1844" spans="1:13" ht="17.25" customHeight="1">
      <c r="A1844" s="222">
        <v>425720</v>
      </c>
      <c r="B1844" s="222" t="s">
        <v>1434</v>
      </c>
      <c r="C1844" s="222" t="s">
        <v>675</v>
      </c>
      <c r="D1844" s="222" t="s">
        <v>268</v>
      </c>
      <c r="E1844" s="222" t="s">
        <v>161</v>
      </c>
      <c r="F1844" s="222">
        <v>35065</v>
      </c>
      <c r="G1844" s="222" t="s">
        <v>319</v>
      </c>
      <c r="H1844" s="222" t="s">
        <v>343</v>
      </c>
      <c r="I1844" s="222" t="s">
        <v>470</v>
      </c>
      <c r="M1844" s="222" t="s">
        <v>319</v>
      </c>
    </row>
    <row r="1845" spans="1:13" ht="17.25" customHeight="1">
      <c r="A1845" s="222">
        <v>425722</v>
      </c>
      <c r="B1845" s="222" t="s">
        <v>1790</v>
      </c>
      <c r="C1845" s="222" t="s">
        <v>457</v>
      </c>
      <c r="D1845" s="222" t="s">
        <v>1791</v>
      </c>
      <c r="E1845" s="222" t="s">
        <v>161</v>
      </c>
      <c r="F1845" s="222">
        <v>33970</v>
      </c>
      <c r="G1845" s="222" t="s">
        <v>3601</v>
      </c>
      <c r="H1845" s="222" t="s">
        <v>343</v>
      </c>
      <c r="I1845" s="222" t="s">
        <v>470</v>
      </c>
      <c r="M1845" s="222" t="s">
        <v>324</v>
      </c>
    </row>
    <row r="1846" spans="1:13" ht="17.25" customHeight="1">
      <c r="A1846" s="222">
        <v>425724</v>
      </c>
      <c r="B1846" s="222" t="s">
        <v>1658</v>
      </c>
      <c r="C1846" s="222" t="s">
        <v>118</v>
      </c>
      <c r="D1846" s="222" t="s">
        <v>257</v>
      </c>
      <c r="E1846" s="222" t="s">
        <v>161</v>
      </c>
      <c r="F1846" s="222">
        <v>36179</v>
      </c>
      <c r="G1846" s="222" t="s">
        <v>3496</v>
      </c>
      <c r="H1846" s="222" t="s">
        <v>343</v>
      </c>
      <c r="I1846" s="222" t="s">
        <v>470</v>
      </c>
      <c r="M1846" s="222" t="s">
        <v>320</v>
      </c>
    </row>
    <row r="1847" spans="1:13" ht="17.25" customHeight="1">
      <c r="A1847" s="222">
        <v>425728</v>
      </c>
      <c r="B1847" s="222" t="s">
        <v>1974</v>
      </c>
      <c r="C1847" s="222" t="s">
        <v>73</v>
      </c>
      <c r="D1847" s="222" t="s">
        <v>613</v>
      </c>
      <c r="E1847" s="222" t="s">
        <v>161</v>
      </c>
      <c r="F1847" s="222">
        <v>36402</v>
      </c>
      <c r="G1847" s="222" t="s">
        <v>3511</v>
      </c>
      <c r="H1847" s="222" t="s">
        <v>343</v>
      </c>
      <c r="I1847" s="222" t="s">
        <v>470</v>
      </c>
      <c r="M1847" s="222" t="s">
        <v>337</v>
      </c>
    </row>
    <row r="1848" spans="1:13" ht="17.25" customHeight="1">
      <c r="A1848" s="222">
        <v>425729</v>
      </c>
      <c r="B1848" s="222" t="s">
        <v>3132</v>
      </c>
      <c r="C1848" s="222" t="s">
        <v>138</v>
      </c>
      <c r="D1848" s="222" t="s">
        <v>221</v>
      </c>
      <c r="E1848" s="222" t="s">
        <v>161</v>
      </c>
      <c r="F1848" s="222">
        <v>35671</v>
      </c>
      <c r="G1848" s="222" t="s">
        <v>311</v>
      </c>
      <c r="H1848" s="222" t="s">
        <v>343</v>
      </c>
      <c r="I1848" s="222" t="s">
        <v>361</v>
      </c>
      <c r="M1848" s="222" t="s">
        <v>311</v>
      </c>
    </row>
    <row r="1849" spans="1:13" ht="17.25" customHeight="1">
      <c r="A1849" s="222">
        <v>425731</v>
      </c>
      <c r="B1849" s="222" t="s">
        <v>3383</v>
      </c>
      <c r="C1849" s="222" t="s">
        <v>123</v>
      </c>
      <c r="D1849" s="222" t="s">
        <v>1200</v>
      </c>
      <c r="E1849" s="222" t="s">
        <v>161</v>
      </c>
      <c r="F1849" s="222">
        <v>35680</v>
      </c>
      <c r="G1849" s="222" t="s">
        <v>328</v>
      </c>
      <c r="H1849" s="222" t="s">
        <v>343</v>
      </c>
      <c r="I1849" s="222" t="s">
        <v>361</v>
      </c>
      <c r="M1849" s="222" t="s">
        <v>327</v>
      </c>
    </row>
    <row r="1850" spans="1:13" ht="17.25" customHeight="1">
      <c r="A1850" s="222">
        <v>425734</v>
      </c>
      <c r="B1850" s="222" t="s">
        <v>2204</v>
      </c>
      <c r="C1850" s="222" t="s">
        <v>1058</v>
      </c>
      <c r="D1850" s="222" t="s">
        <v>269</v>
      </c>
      <c r="E1850" s="222" t="s">
        <v>161</v>
      </c>
      <c r="F1850" s="222">
        <v>33606</v>
      </c>
      <c r="G1850" s="222" t="s">
        <v>311</v>
      </c>
      <c r="H1850" s="222" t="s">
        <v>343</v>
      </c>
      <c r="I1850" s="222" t="s">
        <v>470</v>
      </c>
      <c r="M1850" s="222" t="s">
        <v>311</v>
      </c>
    </row>
    <row r="1851" spans="1:13" ht="17.25" customHeight="1">
      <c r="A1851" s="222">
        <v>425736</v>
      </c>
      <c r="B1851" s="222" t="s">
        <v>1731</v>
      </c>
      <c r="C1851" s="222" t="s">
        <v>92</v>
      </c>
      <c r="D1851" s="222" t="s">
        <v>249</v>
      </c>
      <c r="E1851" s="222" t="s">
        <v>160</v>
      </c>
      <c r="F1851" s="222">
        <v>34919</v>
      </c>
      <c r="G1851" s="222" t="s">
        <v>3672</v>
      </c>
      <c r="H1851" s="222" t="s">
        <v>343</v>
      </c>
      <c r="I1851" s="222" t="s">
        <v>470</v>
      </c>
      <c r="M1851" s="222" t="s">
        <v>320</v>
      </c>
    </row>
    <row r="1852" spans="1:13" ht="17.25" customHeight="1">
      <c r="A1852" s="222">
        <v>425739</v>
      </c>
      <c r="B1852" s="222" t="s">
        <v>3255</v>
      </c>
      <c r="C1852" s="222" t="s">
        <v>648</v>
      </c>
      <c r="D1852" s="222" t="s">
        <v>950</v>
      </c>
      <c r="E1852" s="222" t="s">
        <v>160</v>
      </c>
      <c r="F1852" s="222">
        <v>34433</v>
      </c>
      <c r="G1852" s="222" t="s">
        <v>331</v>
      </c>
      <c r="H1852" s="222" t="s">
        <v>343</v>
      </c>
      <c r="I1852" s="222" t="s">
        <v>361</v>
      </c>
      <c r="M1852" s="222" t="s">
        <v>331</v>
      </c>
    </row>
    <row r="1853" spans="1:13" ht="17.25" customHeight="1">
      <c r="A1853" s="222">
        <v>425740</v>
      </c>
      <c r="B1853" s="222" t="s">
        <v>1753</v>
      </c>
      <c r="C1853" s="222" t="s">
        <v>679</v>
      </c>
      <c r="D1853" s="222" t="s">
        <v>884</v>
      </c>
      <c r="E1853" s="222" t="s">
        <v>160</v>
      </c>
      <c r="F1853" s="222">
        <v>34627</v>
      </c>
      <c r="G1853" s="222" t="s">
        <v>3675</v>
      </c>
      <c r="H1853" s="222" t="s">
        <v>343</v>
      </c>
      <c r="I1853" s="222" t="s">
        <v>470</v>
      </c>
      <c r="M1853" s="222" t="s">
        <v>320</v>
      </c>
    </row>
    <row r="1854" spans="1:13" ht="17.25" customHeight="1">
      <c r="A1854" s="222">
        <v>425748</v>
      </c>
      <c r="B1854" s="222" t="s">
        <v>3209</v>
      </c>
      <c r="C1854" s="222" t="s">
        <v>126</v>
      </c>
      <c r="D1854" s="222" t="s">
        <v>224</v>
      </c>
      <c r="E1854" s="222" t="s">
        <v>161</v>
      </c>
      <c r="F1854" s="222">
        <v>35816</v>
      </c>
      <c r="G1854" s="222" t="s">
        <v>3747</v>
      </c>
      <c r="H1854" s="222" t="s">
        <v>343</v>
      </c>
      <c r="I1854" s="222" t="s">
        <v>361</v>
      </c>
      <c r="M1854" s="222" t="s">
        <v>314</v>
      </c>
    </row>
    <row r="1855" spans="1:13" ht="17.25" customHeight="1">
      <c r="A1855" s="222">
        <v>425751</v>
      </c>
      <c r="B1855" s="222" t="s">
        <v>1688</v>
      </c>
      <c r="C1855" s="222" t="s">
        <v>116</v>
      </c>
      <c r="D1855" s="222" t="s">
        <v>1689</v>
      </c>
      <c r="E1855" s="222" t="s">
        <v>160</v>
      </c>
      <c r="F1855" s="222">
        <v>35099</v>
      </c>
      <c r="G1855" s="222" t="s">
        <v>3629</v>
      </c>
      <c r="H1855" s="222" t="s">
        <v>343</v>
      </c>
      <c r="I1855" s="222" t="s">
        <v>470</v>
      </c>
      <c r="M1855" s="222" t="s">
        <v>342</v>
      </c>
    </row>
    <row r="1856" spans="1:13" ht="17.25" customHeight="1">
      <c r="A1856" s="222">
        <v>425755</v>
      </c>
      <c r="B1856" s="222" t="s">
        <v>594</v>
      </c>
      <c r="C1856" s="222" t="s">
        <v>590</v>
      </c>
      <c r="D1856" s="222" t="s">
        <v>548</v>
      </c>
      <c r="E1856" s="222" t="s">
        <v>160</v>
      </c>
      <c r="F1856" s="222">
        <v>33974</v>
      </c>
      <c r="G1856" s="222" t="s">
        <v>3577</v>
      </c>
      <c r="H1856" s="222" t="s">
        <v>343</v>
      </c>
      <c r="I1856" s="222" t="s">
        <v>470</v>
      </c>
      <c r="M1856" s="222" t="s">
        <v>311</v>
      </c>
    </row>
    <row r="1857" spans="1:13" ht="17.25" customHeight="1">
      <c r="A1857" s="222">
        <v>425803</v>
      </c>
      <c r="B1857" s="222" t="s">
        <v>2203</v>
      </c>
      <c r="C1857" s="222" t="s">
        <v>108</v>
      </c>
      <c r="D1857" s="222" t="s">
        <v>686</v>
      </c>
      <c r="E1857" s="222" t="s">
        <v>160</v>
      </c>
      <c r="F1857" s="222">
        <v>35916</v>
      </c>
      <c r="G1857" s="222" t="s">
        <v>3532</v>
      </c>
      <c r="H1857" s="222" t="s">
        <v>343</v>
      </c>
      <c r="I1857" s="222" t="s">
        <v>470</v>
      </c>
      <c r="M1857" s="222" t="s">
        <v>320</v>
      </c>
    </row>
    <row r="1858" spans="1:13" ht="17.25" customHeight="1">
      <c r="A1858" s="222">
        <v>425810</v>
      </c>
      <c r="B1858" s="222" t="s">
        <v>362</v>
      </c>
      <c r="C1858" s="222" t="s">
        <v>115</v>
      </c>
      <c r="D1858" s="222" t="s">
        <v>245</v>
      </c>
      <c r="E1858" s="222" t="s">
        <v>160</v>
      </c>
      <c r="F1858" s="222">
        <v>36161</v>
      </c>
      <c r="G1858" s="222" t="s">
        <v>3513</v>
      </c>
      <c r="H1858" s="222" t="s">
        <v>344</v>
      </c>
      <c r="I1858" s="222" t="s">
        <v>361</v>
      </c>
      <c r="M1858" s="222" t="s">
        <v>297</v>
      </c>
    </row>
    <row r="1859" spans="1:13" ht="17.25" customHeight="1">
      <c r="A1859" s="222">
        <v>425822</v>
      </c>
      <c r="B1859" s="222" t="s">
        <v>2329</v>
      </c>
      <c r="C1859" s="222" t="s">
        <v>392</v>
      </c>
      <c r="D1859" s="222" t="s">
        <v>698</v>
      </c>
      <c r="E1859" s="222" t="s">
        <v>160</v>
      </c>
      <c r="F1859" s="222" t="s">
        <v>3710</v>
      </c>
      <c r="G1859" s="222" t="s">
        <v>311</v>
      </c>
      <c r="H1859" s="222" t="s">
        <v>343</v>
      </c>
      <c r="I1859" s="222" t="s">
        <v>470</v>
      </c>
      <c r="M1859" s="222" t="s">
        <v>327</v>
      </c>
    </row>
    <row r="1860" spans="1:13" ht="17.25" customHeight="1">
      <c r="A1860" s="222">
        <v>425850</v>
      </c>
      <c r="B1860" s="222" t="s">
        <v>363</v>
      </c>
      <c r="C1860" s="222" t="s">
        <v>147</v>
      </c>
      <c r="D1860" s="222" t="s">
        <v>224</v>
      </c>
      <c r="E1860" s="222" t="s">
        <v>160</v>
      </c>
      <c r="F1860" s="222">
        <v>36352</v>
      </c>
      <c r="G1860" s="222" t="s">
        <v>460</v>
      </c>
      <c r="H1860" s="222" t="s">
        <v>343</v>
      </c>
      <c r="I1860" s="222" t="s">
        <v>361</v>
      </c>
      <c r="M1860" s="222" t="s">
        <v>320</v>
      </c>
    </row>
    <row r="1861" spans="1:13" ht="17.25" customHeight="1">
      <c r="A1861" s="222">
        <v>425857</v>
      </c>
      <c r="B1861" s="222" t="s">
        <v>2398</v>
      </c>
      <c r="C1861" s="222" t="s">
        <v>733</v>
      </c>
      <c r="D1861" s="222" t="s">
        <v>2399</v>
      </c>
      <c r="E1861" s="222" t="s">
        <v>161</v>
      </c>
      <c r="F1861" s="222">
        <v>35260</v>
      </c>
      <c r="G1861" s="222" t="s">
        <v>311</v>
      </c>
      <c r="H1861" s="222" t="s">
        <v>343</v>
      </c>
      <c r="I1861" s="222" t="s">
        <v>470</v>
      </c>
      <c r="M1861" s="222" t="s">
        <v>312</v>
      </c>
    </row>
    <row r="1862" spans="1:13" ht="17.25" customHeight="1">
      <c r="A1862" s="222">
        <v>425903</v>
      </c>
      <c r="B1862" s="222" t="s">
        <v>1751</v>
      </c>
      <c r="C1862" s="222" t="s">
        <v>137</v>
      </c>
      <c r="D1862" s="222" t="s">
        <v>1752</v>
      </c>
      <c r="E1862" s="222" t="s">
        <v>160</v>
      </c>
      <c r="F1862" s="222" t="s">
        <v>3674</v>
      </c>
      <c r="G1862" s="222" t="s">
        <v>3465</v>
      </c>
      <c r="H1862" s="222" t="s">
        <v>343</v>
      </c>
      <c r="I1862" s="222" t="s">
        <v>470</v>
      </c>
      <c r="M1862" s="222" t="s">
        <v>311</v>
      </c>
    </row>
    <row r="1863" spans="1:13" ht="17.25" customHeight="1">
      <c r="A1863" s="222">
        <v>425908</v>
      </c>
      <c r="B1863" s="222" t="s">
        <v>364</v>
      </c>
      <c r="C1863" s="222" t="s">
        <v>139</v>
      </c>
      <c r="D1863" s="222" t="s">
        <v>243</v>
      </c>
      <c r="E1863" s="222" t="s">
        <v>161</v>
      </c>
      <c r="F1863" s="222">
        <v>35072</v>
      </c>
      <c r="G1863" s="222" t="s">
        <v>311</v>
      </c>
      <c r="H1863" s="222" t="s">
        <v>343</v>
      </c>
      <c r="I1863" s="222" t="s">
        <v>361</v>
      </c>
      <c r="M1863" s="222" t="s">
        <v>311</v>
      </c>
    </row>
    <row r="1864" spans="1:13" ht="17.25" customHeight="1">
      <c r="A1864" s="222">
        <v>425934</v>
      </c>
      <c r="B1864" s="222" t="s">
        <v>365</v>
      </c>
      <c r="C1864" s="222" t="s">
        <v>77</v>
      </c>
      <c r="D1864" s="222" t="s">
        <v>251</v>
      </c>
      <c r="E1864" s="222" t="s">
        <v>161</v>
      </c>
      <c r="F1864" s="222">
        <v>30244</v>
      </c>
      <c r="G1864" s="222" t="s">
        <v>311</v>
      </c>
      <c r="H1864" s="222" t="s">
        <v>343</v>
      </c>
      <c r="I1864" s="222" t="s">
        <v>361</v>
      </c>
      <c r="M1864" s="222" t="s">
        <v>320</v>
      </c>
    </row>
    <row r="1865" spans="1:13" ht="17.25" customHeight="1">
      <c r="A1865" s="222">
        <v>425942</v>
      </c>
      <c r="B1865" s="222" t="s">
        <v>366</v>
      </c>
      <c r="C1865" s="222" t="s">
        <v>78</v>
      </c>
      <c r="D1865" s="222" t="s">
        <v>367</v>
      </c>
      <c r="E1865" s="222" t="s">
        <v>161</v>
      </c>
      <c r="F1865" s="222" t="s">
        <v>3619</v>
      </c>
      <c r="G1865" s="222" t="s">
        <v>311</v>
      </c>
      <c r="H1865" s="222" t="s">
        <v>344</v>
      </c>
      <c r="I1865" s="222" t="s">
        <v>470</v>
      </c>
      <c r="M1865" s="222" t="s">
        <v>297</v>
      </c>
    </row>
    <row r="1866" spans="1:13" ht="17.25" customHeight="1">
      <c r="A1866" s="222">
        <v>425963</v>
      </c>
      <c r="B1866" s="222" t="s">
        <v>368</v>
      </c>
      <c r="C1866" s="222" t="s">
        <v>128</v>
      </c>
      <c r="D1866" s="222" t="s">
        <v>271</v>
      </c>
      <c r="E1866" s="222" t="s">
        <v>161</v>
      </c>
      <c r="F1866" s="222">
        <v>35096</v>
      </c>
      <c r="G1866" s="222" t="s">
        <v>311</v>
      </c>
      <c r="H1866" s="222" t="s">
        <v>343</v>
      </c>
      <c r="I1866" s="222" t="s">
        <v>361</v>
      </c>
      <c r="M1866" s="222" t="s">
        <v>311</v>
      </c>
    </row>
    <row r="1867" spans="1:13" ht="17.25" customHeight="1">
      <c r="A1867" s="222">
        <v>425964</v>
      </c>
      <c r="B1867" s="222" t="s">
        <v>369</v>
      </c>
      <c r="C1867" s="222" t="s">
        <v>370</v>
      </c>
      <c r="D1867" s="222" t="s">
        <v>228</v>
      </c>
      <c r="E1867" s="222" t="s">
        <v>161</v>
      </c>
      <c r="F1867" s="222">
        <v>35796</v>
      </c>
      <c r="G1867" s="222" t="s">
        <v>324</v>
      </c>
      <c r="H1867" s="222" t="s">
        <v>343</v>
      </c>
      <c r="I1867" s="222" t="s">
        <v>361</v>
      </c>
      <c r="M1867" s="222" t="s">
        <v>324</v>
      </c>
    </row>
    <row r="1868" spans="1:13" ht="17.25" customHeight="1">
      <c r="A1868" s="222">
        <v>425966</v>
      </c>
      <c r="B1868" s="222" t="s">
        <v>371</v>
      </c>
      <c r="C1868" s="222" t="s">
        <v>133</v>
      </c>
      <c r="D1868" s="222" t="s">
        <v>372</v>
      </c>
      <c r="E1868" s="222" t="s">
        <v>161</v>
      </c>
      <c r="F1868" s="222" t="s">
        <v>3727</v>
      </c>
      <c r="G1868" s="222" t="s">
        <v>311</v>
      </c>
      <c r="H1868" s="222" t="s">
        <v>343</v>
      </c>
      <c r="I1868" s="222" t="s">
        <v>470</v>
      </c>
      <c r="M1868" s="222" t="s">
        <v>311</v>
      </c>
    </row>
    <row r="1869" spans="1:13" ht="17.25" customHeight="1">
      <c r="A1869" s="222">
        <v>425969</v>
      </c>
      <c r="B1869" s="222" t="s">
        <v>1210</v>
      </c>
      <c r="C1869" s="222" t="s">
        <v>72</v>
      </c>
      <c r="D1869" s="222" t="s">
        <v>1211</v>
      </c>
      <c r="E1869" s="222" t="s">
        <v>160</v>
      </c>
      <c r="F1869" s="222">
        <v>36526</v>
      </c>
      <c r="G1869" s="222" t="s">
        <v>311</v>
      </c>
      <c r="H1869" s="222" t="s">
        <v>343</v>
      </c>
      <c r="I1869" s="222" t="s">
        <v>470</v>
      </c>
      <c r="M1869" s="222" t="s">
        <v>311</v>
      </c>
    </row>
    <row r="1870" spans="1:13" ht="17.25" customHeight="1">
      <c r="A1870" s="222">
        <v>425980</v>
      </c>
      <c r="B1870" s="222" t="s">
        <v>373</v>
      </c>
      <c r="C1870" s="222" t="s">
        <v>94</v>
      </c>
      <c r="D1870" s="222" t="s">
        <v>228</v>
      </c>
      <c r="E1870" s="222" t="s">
        <v>160</v>
      </c>
      <c r="F1870" s="222">
        <v>36283</v>
      </c>
      <c r="G1870" s="222" t="s">
        <v>311</v>
      </c>
      <c r="H1870" s="222" t="s">
        <v>344</v>
      </c>
      <c r="I1870" s="222" t="s">
        <v>470</v>
      </c>
      <c r="M1870" s="222" t="s">
        <v>297</v>
      </c>
    </row>
    <row r="1871" spans="1:13" ht="17.25" customHeight="1">
      <c r="A1871" s="222">
        <v>425984</v>
      </c>
      <c r="B1871" s="222" t="s">
        <v>374</v>
      </c>
      <c r="C1871" s="222" t="s">
        <v>375</v>
      </c>
      <c r="D1871" s="222" t="s">
        <v>376</v>
      </c>
      <c r="E1871" s="222" t="s">
        <v>161</v>
      </c>
      <c r="F1871" s="222">
        <v>36228</v>
      </c>
      <c r="G1871" s="222" t="s">
        <v>311</v>
      </c>
      <c r="H1871" s="222" t="s">
        <v>343</v>
      </c>
      <c r="I1871" s="222" t="s">
        <v>470</v>
      </c>
      <c r="M1871" s="222" t="s">
        <v>311</v>
      </c>
    </row>
    <row r="1872" spans="1:13" ht="17.25" customHeight="1">
      <c r="A1872" s="222">
        <v>425985</v>
      </c>
      <c r="B1872" s="222" t="s">
        <v>377</v>
      </c>
      <c r="C1872" s="222" t="s">
        <v>115</v>
      </c>
      <c r="D1872" s="222" t="s">
        <v>276</v>
      </c>
      <c r="E1872" s="222" t="s">
        <v>161</v>
      </c>
      <c r="F1872" s="222">
        <v>36214</v>
      </c>
      <c r="G1872" s="222" t="s">
        <v>311</v>
      </c>
      <c r="H1872" s="222" t="s">
        <v>343</v>
      </c>
      <c r="I1872" s="222" t="s">
        <v>361</v>
      </c>
      <c r="M1872" s="222" t="s">
        <v>311</v>
      </c>
    </row>
    <row r="1873" spans="1:13" ht="17.25" customHeight="1">
      <c r="A1873" s="222">
        <v>425992</v>
      </c>
      <c r="B1873" s="222" t="s">
        <v>378</v>
      </c>
      <c r="C1873" s="222" t="s">
        <v>285</v>
      </c>
      <c r="D1873" s="222" t="s">
        <v>279</v>
      </c>
      <c r="E1873" s="222" t="s">
        <v>161</v>
      </c>
      <c r="F1873" s="222">
        <v>35281</v>
      </c>
      <c r="G1873" s="222" t="s">
        <v>311</v>
      </c>
      <c r="H1873" s="222" t="s">
        <v>343</v>
      </c>
      <c r="I1873" s="222" t="s">
        <v>361</v>
      </c>
      <c r="M1873" s="222" t="s">
        <v>311</v>
      </c>
    </row>
    <row r="1874" spans="1:13" ht="17.25" customHeight="1">
      <c r="A1874" s="222">
        <v>425993</v>
      </c>
      <c r="B1874" s="222" t="s">
        <v>379</v>
      </c>
      <c r="C1874" s="222" t="s">
        <v>380</v>
      </c>
      <c r="D1874" s="222" t="s">
        <v>258</v>
      </c>
      <c r="E1874" s="222" t="s">
        <v>161</v>
      </c>
      <c r="F1874" s="222">
        <v>36251</v>
      </c>
      <c r="G1874" s="222" t="s">
        <v>311</v>
      </c>
      <c r="H1874" s="222" t="s">
        <v>344</v>
      </c>
      <c r="I1874" s="222" t="s">
        <v>470</v>
      </c>
      <c r="M1874" s="222" t="s">
        <v>297</v>
      </c>
    </row>
    <row r="1875" spans="1:13" ht="17.25" customHeight="1">
      <c r="A1875" s="222">
        <v>425999</v>
      </c>
      <c r="B1875" s="222" t="s">
        <v>383</v>
      </c>
      <c r="C1875" s="222" t="s">
        <v>73</v>
      </c>
      <c r="D1875" s="222" t="s">
        <v>288</v>
      </c>
      <c r="E1875" s="222" t="s">
        <v>161</v>
      </c>
      <c r="F1875" s="222">
        <v>35511</v>
      </c>
      <c r="G1875" s="222" t="s">
        <v>3465</v>
      </c>
      <c r="H1875" s="222" t="s">
        <v>344</v>
      </c>
      <c r="I1875" s="222" t="s">
        <v>470</v>
      </c>
      <c r="M1875" s="222" t="s">
        <v>297</v>
      </c>
    </row>
    <row r="1876" spans="1:13" ht="17.25" customHeight="1">
      <c r="A1876" s="222">
        <v>426000</v>
      </c>
      <c r="B1876" s="222" t="s">
        <v>381</v>
      </c>
      <c r="C1876" s="222" t="s">
        <v>103</v>
      </c>
      <c r="D1876" s="222" t="s">
        <v>238</v>
      </c>
      <c r="E1876" s="222" t="s">
        <v>161</v>
      </c>
      <c r="F1876" s="222" t="s">
        <v>3767</v>
      </c>
      <c r="G1876" s="222" t="s">
        <v>311</v>
      </c>
      <c r="H1876" s="222" t="s">
        <v>343</v>
      </c>
      <c r="I1876" s="222" t="s">
        <v>361</v>
      </c>
      <c r="M1876" s="222" t="s">
        <v>320</v>
      </c>
    </row>
    <row r="1877" spans="1:13" ht="17.25" customHeight="1">
      <c r="A1877" s="222">
        <v>426001</v>
      </c>
      <c r="B1877" s="222" t="s">
        <v>382</v>
      </c>
      <c r="C1877" s="222" t="s">
        <v>125</v>
      </c>
      <c r="D1877" s="222" t="s">
        <v>272</v>
      </c>
      <c r="E1877" s="222" t="s">
        <v>161</v>
      </c>
      <c r="F1877" s="222">
        <v>36190</v>
      </c>
      <c r="G1877" s="222" t="s">
        <v>311</v>
      </c>
      <c r="H1877" s="222" t="s">
        <v>343</v>
      </c>
      <c r="I1877" s="222" t="s">
        <v>361</v>
      </c>
      <c r="M1877" s="222" t="s">
        <v>311</v>
      </c>
    </row>
    <row r="1878" spans="1:13" ht="17.25" customHeight="1">
      <c r="A1878" s="222">
        <v>426006</v>
      </c>
      <c r="B1878" s="222" t="s">
        <v>384</v>
      </c>
      <c r="C1878" s="222" t="s">
        <v>121</v>
      </c>
      <c r="D1878" s="222" t="s">
        <v>385</v>
      </c>
      <c r="E1878" s="222" t="s">
        <v>161</v>
      </c>
      <c r="F1878" s="222" t="s">
        <v>3766</v>
      </c>
      <c r="G1878" s="222" t="s">
        <v>311</v>
      </c>
      <c r="H1878" s="222" t="s">
        <v>343</v>
      </c>
      <c r="I1878" s="222" t="s">
        <v>361</v>
      </c>
      <c r="M1878" s="222" t="s">
        <v>311</v>
      </c>
    </row>
    <row r="1879" spans="1:13" ht="17.25" customHeight="1">
      <c r="A1879" s="222">
        <v>426039</v>
      </c>
      <c r="B1879" s="222" t="s">
        <v>386</v>
      </c>
      <c r="C1879" s="222" t="s">
        <v>105</v>
      </c>
      <c r="D1879" s="222" t="s">
        <v>261</v>
      </c>
      <c r="E1879" s="222" t="s">
        <v>160</v>
      </c>
      <c r="F1879" s="222">
        <v>35923</v>
      </c>
      <c r="G1879" s="222" t="s">
        <v>3465</v>
      </c>
      <c r="H1879" s="222" t="s">
        <v>343</v>
      </c>
      <c r="I1879" s="222" t="s">
        <v>361</v>
      </c>
      <c r="M1879" s="222" t="s">
        <v>311</v>
      </c>
    </row>
    <row r="1880" spans="1:13" ht="17.25" customHeight="1">
      <c r="A1880" s="222">
        <v>426074</v>
      </c>
      <c r="B1880" s="222" t="s">
        <v>387</v>
      </c>
      <c r="C1880" s="222" t="s">
        <v>94</v>
      </c>
      <c r="D1880" s="222" t="s">
        <v>288</v>
      </c>
      <c r="E1880" s="222" t="s">
        <v>160</v>
      </c>
      <c r="F1880" s="222">
        <v>31117</v>
      </c>
      <c r="G1880" s="222" t="s">
        <v>311</v>
      </c>
      <c r="H1880" s="222" t="s">
        <v>344</v>
      </c>
      <c r="I1880" s="222" t="s">
        <v>361</v>
      </c>
      <c r="M1880" s="222" t="s">
        <v>297</v>
      </c>
    </row>
    <row r="1881" spans="1:13" ht="17.25" customHeight="1">
      <c r="A1881" s="222">
        <v>426086</v>
      </c>
      <c r="B1881" s="222" t="s">
        <v>388</v>
      </c>
      <c r="C1881" s="222" t="s">
        <v>73</v>
      </c>
      <c r="D1881" s="222" t="s">
        <v>253</v>
      </c>
      <c r="E1881" s="222" t="s">
        <v>161</v>
      </c>
      <c r="F1881" s="222">
        <v>32509</v>
      </c>
      <c r="G1881" s="222" t="s">
        <v>311</v>
      </c>
      <c r="H1881" s="222" t="s">
        <v>343</v>
      </c>
      <c r="I1881" s="222" t="s">
        <v>361</v>
      </c>
      <c r="M1881" s="222" t="s">
        <v>311</v>
      </c>
    </row>
    <row r="1882" spans="1:13" ht="17.25" customHeight="1">
      <c r="A1882" s="222">
        <v>426091</v>
      </c>
      <c r="B1882" s="222" t="s">
        <v>389</v>
      </c>
      <c r="C1882" s="222" t="s">
        <v>390</v>
      </c>
      <c r="D1882" s="222" t="s">
        <v>272</v>
      </c>
      <c r="E1882" s="222" t="s">
        <v>161</v>
      </c>
      <c r="F1882" s="222">
        <v>35817</v>
      </c>
      <c r="G1882" s="222" t="s">
        <v>331</v>
      </c>
      <c r="H1882" s="222" t="s">
        <v>343</v>
      </c>
      <c r="I1882" s="222" t="s">
        <v>361</v>
      </c>
      <c r="M1882" s="222" t="s">
        <v>331</v>
      </c>
    </row>
    <row r="1883" spans="1:13" ht="17.25" customHeight="1">
      <c r="A1883" s="222">
        <v>426094</v>
      </c>
      <c r="B1883" s="222" t="s">
        <v>391</v>
      </c>
      <c r="C1883" s="222" t="s">
        <v>392</v>
      </c>
      <c r="D1883" s="222" t="s">
        <v>393</v>
      </c>
      <c r="E1883" s="222" t="s">
        <v>161</v>
      </c>
      <c r="F1883" s="222">
        <v>36072</v>
      </c>
      <c r="G1883" s="222" t="s">
        <v>329</v>
      </c>
      <c r="H1883" s="222" t="s">
        <v>343</v>
      </c>
      <c r="I1883" s="222" t="s">
        <v>361</v>
      </c>
      <c r="M1883" s="222" t="s">
        <v>331</v>
      </c>
    </row>
    <row r="1884" spans="1:13" ht="17.25" customHeight="1">
      <c r="A1884" s="222">
        <v>426102</v>
      </c>
      <c r="B1884" s="222" t="s">
        <v>394</v>
      </c>
      <c r="C1884" s="222" t="s">
        <v>78</v>
      </c>
      <c r="D1884" s="222" t="s">
        <v>231</v>
      </c>
      <c r="E1884" s="222" t="s">
        <v>161</v>
      </c>
      <c r="F1884" s="222">
        <v>36498</v>
      </c>
      <c r="G1884" s="222" t="s">
        <v>311</v>
      </c>
      <c r="H1884" s="222" t="s">
        <v>343</v>
      </c>
      <c r="I1884" s="222" t="s">
        <v>361</v>
      </c>
      <c r="M1884" s="222" t="s">
        <v>320</v>
      </c>
    </row>
    <row r="1885" spans="1:13" ht="17.25" customHeight="1">
      <c r="A1885" s="222">
        <v>426111</v>
      </c>
      <c r="B1885" s="222" t="s">
        <v>395</v>
      </c>
      <c r="C1885" s="222" t="s">
        <v>117</v>
      </c>
      <c r="D1885" s="222" t="s">
        <v>396</v>
      </c>
      <c r="E1885" s="222" t="s">
        <v>161</v>
      </c>
      <c r="F1885" s="222">
        <v>36161</v>
      </c>
      <c r="G1885" s="222" t="s">
        <v>311</v>
      </c>
      <c r="H1885" s="222" t="s">
        <v>344</v>
      </c>
      <c r="I1885" s="222" t="s">
        <v>470</v>
      </c>
      <c r="M1885" s="222" t="s">
        <v>297</v>
      </c>
    </row>
    <row r="1886" spans="1:13" ht="17.25" customHeight="1">
      <c r="A1886" s="222">
        <v>426178</v>
      </c>
      <c r="B1886" s="222" t="s">
        <v>399</v>
      </c>
      <c r="C1886" s="222" t="s">
        <v>80</v>
      </c>
      <c r="D1886" s="222" t="s">
        <v>221</v>
      </c>
      <c r="E1886" s="222" t="s">
        <v>161</v>
      </c>
      <c r="F1886" s="222">
        <v>34049</v>
      </c>
      <c r="G1886" s="222" t="s">
        <v>311</v>
      </c>
      <c r="H1886" s="222" t="s">
        <v>343</v>
      </c>
      <c r="I1886" s="222" t="s">
        <v>361</v>
      </c>
      <c r="M1886" s="222" t="s">
        <v>311</v>
      </c>
    </row>
    <row r="1887" spans="1:13" ht="17.25" customHeight="1">
      <c r="A1887" s="222">
        <v>426179</v>
      </c>
      <c r="B1887" s="222" t="s">
        <v>398</v>
      </c>
      <c r="C1887" s="222" t="s">
        <v>109</v>
      </c>
      <c r="D1887" s="222" t="s">
        <v>275</v>
      </c>
      <c r="E1887" s="222" t="s">
        <v>161</v>
      </c>
      <c r="F1887" s="222">
        <v>36281</v>
      </c>
      <c r="G1887" s="222" t="s">
        <v>311</v>
      </c>
      <c r="H1887" s="222" t="s">
        <v>343</v>
      </c>
      <c r="I1887" s="222" t="s">
        <v>470</v>
      </c>
      <c r="M1887" s="222" t="s">
        <v>311</v>
      </c>
    </row>
    <row r="1888" spans="1:13" ht="17.25" customHeight="1">
      <c r="A1888" s="222">
        <v>426188</v>
      </c>
      <c r="B1888" s="222" t="s">
        <v>400</v>
      </c>
      <c r="C1888" s="222" t="s">
        <v>292</v>
      </c>
      <c r="D1888" s="222" t="s">
        <v>220</v>
      </c>
      <c r="E1888" s="222" t="s">
        <v>161</v>
      </c>
      <c r="F1888" s="222">
        <v>32771</v>
      </c>
      <c r="G1888" s="222" t="s">
        <v>311</v>
      </c>
      <c r="H1888" s="222" t="s">
        <v>343</v>
      </c>
      <c r="I1888" s="222" t="s">
        <v>361</v>
      </c>
      <c r="M1888" s="222" t="s">
        <v>311</v>
      </c>
    </row>
    <row r="1889" spans="1:13" ht="17.25" customHeight="1">
      <c r="A1889" s="222">
        <v>426197</v>
      </c>
      <c r="B1889" s="222" t="s">
        <v>401</v>
      </c>
      <c r="C1889" s="222" t="s">
        <v>106</v>
      </c>
      <c r="D1889" s="222" t="s">
        <v>220</v>
      </c>
      <c r="E1889" s="222" t="s">
        <v>161</v>
      </c>
      <c r="F1889" s="222">
        <v>36161</v>
      </c>
      <c r="G1889" s="222" t="s">
        <v>311</v>
      </c>
      <c r="H1889" s="222" t="s">
        <v>343</v>
      </c>
      <c r="I1889" s="222" t="s">
        <v>361</v>
      </c>
      <c r="M1889" s="222" t="s">
        <v>311</v>
      </c>
    </row>
    <row r="1890" spans="1:13" ht="17.25" customHeight="1">
      <c r="A1890" s="222">
        <v>426215</v>
      </c>
      <c r="B1890" s="222" t="s">
        <v>402</v>
      </c>
      <c r="C1890" s="222" t="s">
        <v>115</v>
      </c>
      <c r="D1890" s="222" t="s">
        <v>222</v>
      </c>
      <c r="E1890" s="222" t="s">
        <v>161</v>
      </c>
      <c r="F1890" s="222">
        <v>35977</v>
      </c>
      <c r="G1890" s="222" t="s">
        <v>311</v>
      </c>
      <c r="H1890" s="222" t="s">
        <v>344</v>
      </c>
      <c r="I1890" s="222" t="s">
        <v>470</v>
      </c>
      <c r="M1890" s="222" t="s">
        <v>297</v>
      </c>
    </row>
    <row r="1891" spans="1:13" ht="17.25" customHeight="1">
      <c r="A1891" s="222">
        <v>426218</v>
      </c>
      <c r="B1891" s="222" t="s">
        <v>403</v>
      </c>
      <c r="C1891" s="222" t="s">
        <v>73</v>
      </c>
      <c r="D1891" s="222" t="s">
        <v>274</v>
      </c>
      <c r="E1891" s="222" t="s">
        <v>161</v>
      </c>
      <c r="F1891" s="222" t="s">
        <v>3765</v>
      </c>
      <c r="G1891" s="222" t="s">
        <v>311</v>
      </c>
      <c r="H1891" s="222" t="s">
        <v>345</v>
      </c>
      <c r="I1891" s="222" t="s">
        <v>361</v>
      </c>
      <c r="M1891" s="222" t="s">
        <v>297</v>
      </c>
    </row>
    <row r="1892" spans="1:13" ht="17.25" customHeight="1">
      <c r="A1892" s="222">
        <v>426223</v>
      </c>
      <c r="B1892" s="222" t="s">
        <v>404</v>
      </c>
      <c r="C1892" s="222" t="s">
        <v>94</v>
      </c>
      <c r="D1892" s="222" t="s">
        <v>257</v>
      </c>
      <c r="E1892" s="222" t="s">
        <v>161</v>
      </c>
      <c r="F1892" s="222" t="s">
        <v>3764</v>
      </c>
      <c r="G1892" s="222" t="s">
        <v>3465</v>
      </c>
      <c r="H1892" s="222" t="s">
        <v>343</v>
      </c>
      <c r="I1892" s="222" t="s">
        <v>361</v>
      </c>
      <c r="M1892" s="222" t="s">
        <v>311</v>
      </c>
    </row>
    <row r="1893" spans="1:13" ht="17.25" customHeight="1">
      <c r="A1893" s="222">
        <v>426227</v>
      </c>
      <c r="B1893" s="222" t="s">
        <v>405</v>
      </c>
      <c r="C1893" s="222" t="s">
        <v>85</v>
      </c>
      <c r="D1893" s="222" t="s">
        <v>244</v>
      </c>
      <c r="E1893" s="222" t="s">
        <v>161</v>
      </c>
      <c r="F1893" s="222">
        <v>36161</v>
      </c>
      <c r="G1893" s="222" t="s">
        <v>311</v>
      </c>
      <c r="H1893" s="222" t="s">
        <v>344</v>
      </c>
      <c r="I1893" s="222" t="s">
        <v>470</v>
      </c>
      <c r="M1893" s="222" t="s">
        <v>297</v>
      </c>
    </row>
    <row r="1894" spans="1:13" ht="17.25" customHeight="1">
      <c r="A1894" s="222">
        <v>426236</v>
      </c>
      <c r="B1894" s="222" t="s">
        <v>407</v>
      </c>
      <c r="C1894" s="222" t="s">
        <v>73</v>
      </c>
      <c r="D1894" s="222" t="s">
        <v>252</v>
      </c>
      <c r="E1894" s="222" t="s">
        <v>161</v>
      </c>
      <c r="F1894" s="222">
        <v>35431</v>
      </c>
      <c r="G1894" s="222" t="s">
        <v>461</v>
      </c>
      <c r="H1894" s="222" t="s">
        <v>343</v>
      </c>
      <c r="I1894" s="222" t="s">
        <v>470</v>
      </c>
      <c r="M1894" s="222" t="s">
        <v>312</v>
      </c>
    </row>
    <row r="1895" spans="1:13" ht="17.25" customHeight="1">
      <c r="A1895" s="222">
        <v>426240</v>
      </c>
      <c r="B1895" s="222" t="s">
        <v>406</v>
      </c>
      <c r="C1895" s="222" t="s">
        <v>123</v>
      </c>
      <c r="D1895" s="222" t="s">
        <v>231</v>
      </c>
      <c r="E1895" s="222" t="s">
        <v>161</v>
      </c>
      <c r="F1895" s="222">
        <v>36175</v>
      </c>
      <c r="G1895" s="222" t="s">
        <v>311</v>
      </c>
      <c r="H1895" s="222" t="s">
        <v>343</v>
      </c>
      <c r="I1895" s="222" t="s">
        <v>361</v>
      </c>
      <c r="M1895" s="222" t="s">
        <v>311</v>
      </c>
    </row>
    <row r="1896" spans="1:13" ht="17.25" customHeight="1">
      <c r="A1896" s="222">
        <v>426253</v>
      </c>
      <c r="B1896" s="222" t="s">
        <v>408</v>
      </c>
      <c r="C1896" s="222" t="s">
        <v>73</v>
      </c>
      <c r="D1896" s="222" t="s">
        <v>273</v>
      </c>
      <c r="E1896" s="222" t="s">
        <v>160</v>
      </c>
      <c r="F1896" s="222">
        <v>36360</v>
      </c>
      <c r="G1896" s="222" t="s">
        <v>311</v>
      </c>
      <c r="H1896" s="222" t="s">
        <v>343</v>
      </c>
      <c r="I1896" s="222" t="s">
        <v>470</v>
      </c>
      <c r="M1896" s="222" t="s">
        <v>311</v>
      </c>
    </row>
    <row r="1897" spans="1:13" ht="17.25" customHeight="1">
      <c r="A1897" s="222">
        <v>426285</v>
      </c>
      <c r="B1897" s="222" t="s">
        <v>1376</v>
      </c>
      <c r="C1897" s="222" t="s">
        <v>630</v>
      </c>
      <c r="D1897" s="222" t="s">
        <v>1377</v>
      </c>
      <c r="E1897" s="222" t="s">
        <v>160</v>
      </c>
      <c r="F1897" s="222">
        <v>36115</v>
      </c>
      <c r="G1897" s="222" t="s">
        <v>3620</v>
      </c>
      <c r="H1897" s="222" t="s">
        <v>343</v>
      </c>
      <c r="I1897" s="222" t="s">
        <v>470</v>
      </c>
      <c r="M1897" s="222" t="s">
        <v>331</v>
      </c>
    </row>
    <row r="1898" spans="1:13" ht="17.25" customHeight="1">
      <c r="A1898" s="222">
        <v>426324</v>
      </c>
      <c r="B1898" s="222" t="s">
        <v>410</v>
      </c>
      <c r="C1898" s="222" t="s">
        <v>129</v>
      </c>
      <c r="D1898" s="222" t="s">
        <v>282</v>
      </c>
      <c r="E1898" s="222" t="s">
        <v>160</v>
      </c>
      <c r="F1898" s="222">
        <v>36535</v>
      </c>
      <c r="G1898" s="222" t="s">
        <v>311</v>
      </c>
      <c r="H1898" s="222" t="s">
        <v>343</v>
      </c>
      <c r="I1898" s="222" t="s">
        <v>470</v>
      </c>
      <c r="M1898" s="222" t="s">
        <v>311</v>
      </c>
    </row>
    <row r="1899" spans="1:13" ht="17.25" customHeight="1">
      <c r="A1899" s="222">
        <v>426329</v>
      </c>
      <c r="B1899" s="222" t="s">
        <v>411</v>
      </c>
      <c r="C1899" s="222" t="s">
        <v>412</v>
      </c>
      <c r="D1899" s="222" t="s">
        <v>247</v>
      </c>
      <c r="E1899" s="222" t="s">
        <v>161</v>
      </c>
      <c r="F1899" s="222">
        <v>35802</v>
      </c>
      <c r="G1899" s="222" t="s">
        <v>315</v>
      </c>
      <c r="H1899" s="222" t="s">
        <v>343</v>
      </c>
      <c r="I1899" s="222" t="s">
        <v>361</v>
      </c>
      <c r="M1899" s="222" t="s">
        <v>320</v>
      </c>
    </row>
    <row r="1900" spans="1:13" ht="17.25" customHeight="1">
      <c r="A1900" s="222">
        <v>426331</v>
      </c>
      <c r="B1900" s="222" t="s">
        <v>413</v>
      </c>
      <c r="C1900" s="222" t="s">
        <v>103</v>
      </c>
      <c r="D1900" s="222" t="s">
        <v>295</v>
      </c>
      <c r="E1900" s="222" t="s">
        <v>161</v>
      </c>
      <c r="F1900" s="222" t="s">
        <v>3726</v>
      </c>
      <c r="G1900" s="222" t="s">
        <v>328</v>
      </c>
      <c r="H1900" s="222" t="s">
        <v>344</v>
      </c>
      <c r="I1900" s="222" t="s">
        <v>470</v>
      </c>
      <c r="M1900" s="222" t="s">
        <v>297</v>
      </c>
    </row>
    <row r="1901" spans="1:13" ht="17.25" customHeight="1">
      <c r="A1901" s="222">
        <v>426341</v>
      </c>
      <c r="B1901" s="222" t="s">
        <v>414</v>
      </c>
      <c r="C1901" s="222" t="s">
        <v>92</v>
      </c>
      <c r="D1901" s="222" t="s">
        <v>221</v>
      </c>
      <c r="E1901" s="222" t="s">
        <v>161</v>
      </c>
      <c r="F1901" s="222" t="s">
        <v>3725</v>
      </c>
      <c r="G1901" s="222" t="s">
        <v>333</v>
      </c>
      <c r="H1901" s="222" t="s">
        <v>344</v>
      </c>
      <c r="I1901" s="222" t="s">
        <v>470</v>
      </c>
      <c r="M1901" s="222" t="s">
        <v>297</v>
      </c>
    </row>
    <row r="1902" spans="1:13" ht="17.25" customHeight="1">
      <c r="A1902" s="222">
        <v>426348</v>
      </c>
      <c r="B1902" s="222" t="s">
        <v>415</v>
      </c>
      <c r="C1902" s="222" t="s">
        <v>71</v>
      </c>
      <c r="D1902" s="222" t="s">
        <v>218</v>
      </c>
      <c r="E1902" s="222" t="s">
        <v>161</v>
      </c>
      <c r="F1902" s="222">
        <v>36161</v>
      </c>
      <c r="G1902" s="222" t="s">
        <v>311</v>
      </c>
      <c r="H1902" s="222" t="s">
        <v>343</v>
      </c>
      <c r="I1902" s="222" t="s">
        <v>361</v>
      </c>
      <c r="M1902" s="222" t="s">
        <v>320</v>
      </c>
    </row>
    <row r="1903" spans="1:13" ht="17.25" customHeight="1">
      <c r="A1903" s="222">
        <v>426354</v>
      </c>
      <c r="B1903" s="222" t="s">
        <v>416</v>
      </c>
      <c r="C1903" s="222" t="s">
        <v>88</v>
      </c>
      <c r="D1903" s="222" t="s">
        <v>291</v>
      </c>
      <c r="E1903" s="222" t="s">
        <v>161</v>
      </c>
      <c r="F1903" s="222">
        <v>35315</v>
      </c>
      <c r="G1903" s="222" t="s">
        <v>3465</v>
      </c>
      <c r="H1903" s="222" t="s">
        <v>344</v>
      </c>
      <c r="I1903" s="222" t="s">
        <v>470</v>
      </c>
      <c r="M1903" s="222" t="s">
        <v>297</v>
      </c>
    </row>
    <row r="1904" spans="1:13" ht="17.25" customHeight="1">
      <c r="A1904" s="222">
        <v>426360</v>
      </c>
      <c r="B1904" s="222" t="s">
        <v>417</v>
      </c>
      <c r="C1904" s="222" t="s">
        <v>236</v>
      </c>
      <c r="D1904" s="222" t="s">
        <v>230</v>
      </c>
      <c r="E1904" s="222" t="s">
        <v>160</v>
      </c>
      <c r="F1904" s="222">
        <v>35431</v>
      </c>
      <c r="G1904" s="222" t="s">
        <v>3615</v>
      </c>
      <c r="H1904" s="222" t="s">
        <v>343</v>
      </c>
      <c r="I1904" s="222" t="s">
        <v>470</v>
      </c>
      <c r="M1904" s="222" t="s">
        <v>320</v>
      </c>
    </row>
    <row r="1905" spans="1:13" ht="17.25" customHeight="1">
      <c r="A1905" s="222">
        <v>426378</v>
      </c>
      <c r="B1905" s="222" t="s">
        <v>3376</v>
      </c>
      <c r="C1905" s="222" t="s">
        <v>85</v>
      </c>
      <c r="D1905" s="222" t="s">
        <v>3377</v>
      </c>
      <c r="E1905" s="222" t="s">
        <v>160</v>
      </c>
      <c r="H1905" s="222" t="s">
        <v>343</v>
      </c>
      <c r="I1905" s="222" t="s">
        <v>361</v>
      </c>
      <c r="M1905" s="222" t="s">
        <v>311</v>
      </c>
    </row>
    <row r="1906" spans="1:13" ht="17.25" customHeight="1">
      <c r="A1906" s="222">
        <v>426380</v>
      </c>
      <c r="B1906" s="222" t="s">
        <v>308</v>
      </c>
      <c r="C1906" s="222" t="s">
        <v>122</v>
      </c>
      <c r="D1906" s="222" t="s">
        <v>225</v>
      </c>
      <c r="E1906" s="222" t="s">
        <v>160</v>
      </c>
      <c r="F1906" s="222">
        <v>35526</v>
      </c>
      <c r="G1906" s="222" t="s">
        <v>315</v>
      </c>
      <c r="H1906" s="222" t="s">
        <v>343</v>
      </c>
      <c r="I1906" s="222" t="s">
        <v>361</v>
      </c>
      <c r="M1906" s="222" t="s">
        <v>320</v>
      </c>
    </row>
    <row r="1907" spans="1:13" ht="17.25" customHeight="1">
      <c r="A1907" s="222">
        <v>426382</v>
      </c>
      <c r="B1907" s="222" t="s">
        <v>309</v>
      </c>
      <c r="C1907" s="222" t="s">
        <v>78</v>
      </c>
      <c r="D1907" s="222" t="s">
        <v>253</v>
      </c>
      <c r="E1907" s="222" t="s">
        <v>160</v>
      </c>
      <c r="F1907" s="222">
        <v>35511</v>
      </c>
      <c r="G1907" s="222" t="s">
        <v>311</v>
      </c>
      <c r="H1907" s="222" t="s">
        <v>343</v>
      </c>
      <c r="I1907" s="222" t="s">
        <v>361</v>
      </c>
      <c r="M1907" s="222" t="s">
        <v>320</v>
      </c>
    </row>
    <row r="1908" spans="1:13" ht="17.25" customHeight="1">
      <c r="A1908" s="222">
        <v>426411</v>
      </c>
      <c r="B1908" s="222" t="s">
        <v>2159</v>
      </c>
      <c r="C1908" s="222" t="s">
        <v>69</v>
      </c>
      <c r="D1908" s="222" t="s">
        <v>2160</v>
      </c>
      <c r="E1908" s="222" t="s">
        <v>160</v>
      </c>
      <c r="F1908" s="222">
        <v>34910</v>
      </c>
      <c r="G1908" s="222" t="s">
        <v>3469</v>
      </c>
      <c r="H1908" s="222" t="s">
        <v>343</v>
      </c>
      <c r="I1908" s="222" t="s">
        <v>470</v>
      </c>
      <c r="M1908" s="222" t="s">
        <v>320</v>
      </c>
    </row>
    <row r="1909" spans="1:13" ht="17.25" customHeight="1">
      <c r="A1909" s="222">
        <v>426413</v>
      </c>
      <c r="B1909" s="222" t="s">
        <v>418</v>
      </c>
      <c r="C1909" s="222" t="s">
        <v>91</v>
      </c>
      <c r="D1909" s="222" t="s">
        <v>252</v>
      </c>
      <c r="E1909" s="222" t="s">
        <v>160</v>
      </c>
      <c r="F1909" s="222">
        <v>35644</v>
      </c>
      <c r="G1909" s="222" t="s">
        <v>311</v>
      </c>
      <c r="H1909" s="222" t="s">
        <v>343</v>
      </c>
      <c r="I1909" s="222" t="s">
        <v>361</v>
      </c>
      <c r="M1909" s="222" t="s">
        <v>342</v>
      </c>
    </row>
    <row r="1910" spans="1:13" ht="17.25" customHeight="1">
      <c r="A1910" s="222">
        <v>426416</v>
      </c>
      <c r="B1910" s="222" t="s">
        <v>3253</v>
      </c>
      <c r="C1910" s="222" t="s">
        <v>758</v>
      </c>
      <c r="D1910" s="222" t="s">
        <v>3254</v>
      </c>
      <c r="E1910" s="222" t="s">
        <v>160</v>
      </c>
      <c r="F1910" s="222">
        <v>36265</v>
      </c>
      <c r="G1910" s="222" t="s">
        <v>3750</v>
      </c>
      <c r="H1910" s="222" t="s">
        <v>343</v>
      </c>
      <c r="I1910" s="222" t="s">
        <v>361</v>
      </c>
      <c r="M1910" s="222" t="s">
        <v>342</v>
      </c>
    </row>
    <row r="1911" spans="1:13" ht="17.25" customHeight="1">
      <c r="A1911" s="222">
        <v>426419</v>
      </c>
      <c r="B1911" s="222" t="s">
        <v>420</v>
      </c>
      <c r="C1911" s="222" t="s">
        <v>131</v>
      </c>
      <c r="D1911" s="222" t="s">
        <v>421</v>
      </c>
      <c r="E1911" s="222" t="s">
        <v>161</v>
      </c>
      <c r="F1911" s="222">
        <v>36526</v>
      </c>
      <c r="G1911" s="222" t="s">
        <v>3724</v>
      </c>
      <c r="H1911" s="222" t="s">
        <v>344</v>
      </c>
      <c r="I1911" s="222" t="s">
        <v>470</v>
      </c>
      <c r="M1911" s="222" t="s">
        <v>297</v>
      </c>
    </row>
    <row r="1912" spans="1:13" ht="17.25" customHeight="1">
      <c r="A1912" s="222">
        <v>426420</v>
      </c>
      <c r="B1912" s="222" t="s">
        <v>419</v>
      </c>
      <c r="C1912" s="222" t="s">
        <v>103</v>
      </c>
      <c r="D1912" s="222" t="s">
        <v>291</v>
      </c>
      <c r="E1912" s="222" t="s">
        <v>161</v>
      </c>
      <c r="F1912" s="222" t="s">
        <v>3763</v>
      </c>
      <c r="G1912" s="222" t="s">
        <v>462</v>
      </c>
      <c r="H1912" s="222" t="s">
        <v>343</v>
      </c>
      <c r="I1912" s="222" t="s">
        <v>361</v>
      </c>
      <c r="M1912" s="222" t="s">
        <v>320</v>
      </c>
    </row>
    <row r="1913" spans="1:13" ht="17.25" customHeight="1">
      <c r="A1913" s="222">
        <v>426495</v>
      </c>
      <c r="B1913" s="222" t="s">
        <v>422</v>
      </c>
      <c r="C1913" s="222" t="s">
        <v>92</v>
      </c>
      <c r="D1913" s="222" t="s">
        <v>423</v>
      </c>
      <c r="E1913" s="222" t="s">
        <v>161</v>
      </c>
      <c r="F1913" s="222">
        <v>36161</v>
      </c>
      <c r="G1913" s="222" t="s">
        <v>311</v>
      </c>
      <c r="H1913" s="222" t="s">
        <v>343</v>
      </c>
      <c r="I1913" s="222" t="s">
        <v>361</v>
      </c>
      <c r="M1913" s="222" t="s">
        <v>311</v>
      </c>
    </row>
    <row r="1914" spans="1:13" ht="17.25" customHeight="1">
      <c r="A1914" s="222">
        <v>426505</v>
      </c>
      <c r="B1914" s="222" t="s">
        <v>424</v>
      </c>
      <c r="C1914" s="222" t="s">
        <v>101</v>
      </c>
      <c r="D1914" s="222" t="s">
        <v>216</v>
      </c>
      <c r="E1914" s="222" t="s">
        <v>161</v>
      </c>
      <c r="F1914" s="222">
        <v>34648</v>
      </c>
      <c r="G1914" s="222" t="s">
        <v>322</v>
      </c>
      <c r="H1914" s="222" t="s">
        <v>344</v>
      </c>
      <c r="I1914" s="222" t="s">
        <v>470</v>
      </c>
      <c r="M1914" s="222" t="s">
        <v>297</v>
      </c>
    </row>
    <row r="1915" spans="1:13" ht="17.25" customHeight="1">
      <c r="A1915" s="222">
        <v>426509</v>
      </c>
      <c r="B1915" s="222" t="s">
        <v>425</v>
      </c>
      <c r="C1915" s="222" t="s">
        <v>77</v>
      </c>
      <c r="D1915" s="222" t="s">
        <v>426</v>
      </c>
      <c r="E1915" s="222" t="s">
        <v>161</v>
      </c>
      <c r="F1915" s="222">
        <v>36359</v>
      </c>
      <c r="G1915" s="222" t="s">
        <v>311</v>
      </c>
      <c r="H1915" s="222" t="s">
        <v>343</v>
      </c>
      <c r="I1915" s="222" t="s">
        <v>361</v>
      </c>
      <c r="M1915" s="222" t="s">
        <v>311</v>
      </c>
    </row>
    <row r="1916" spans="1:13" ht="17.25" customHeight="1">
      <c r="A1916" s="222">
        <v>426516</v>
      </c>
      <c r="B1916" s="222" t="s">
        <v>427</v>
      </c>
      <c r="C1916" s="222" t="s">
        <v>94</v>
      </c>
      <c r="D1916" s="222" t="s">
        <v>428</v>
      </c>
      <c r="E1916" s="222" t="s">
        <v>161</v>
      </c>
      <c r="F1916" s="222" t="s">
        <v>3762</v>
      </c>
      <c r="G1916" s="222" t="s">
        <v>463</v>
      </c>
      <c r="H1916" s="222" t="s">
        <v>343</v>
      </c>
      <c r="I1916" s="222" t="s">
        <v>361</v>
      </c>
      <c r="M1916" s="222" t="s">
        <v>320</v>
      </c>
    </row>
    <row r="1917" spans="1:13" ht="17.25" customHeight="1">
      <c r="A1917" s="222">
        <v>426534</v>
      </c>
      <c r="B1917" s="222" t="s">
        <v>431</v>
      </c>
      <c r="C1917" s="222" t="s">
        <v>86</v>
      </c>
      <c r="D1917" s="222" t="s">
        <v>254</v>
      </c>
      <c r="E1917" s="222" t="s">
        <v>161</v>
      </c>
      <c r="F1917" s="222">
        <v>35796</v>
      </c>
      <c r="G1917" s="222" t="s">
        <v>465</v>
      </c>
      <c r="H1917" s="222" t="s">
        <v>343</v>
      </c>
      <c r="I1917" s="222" t="s">
        <v>361</v>
      </c>
      <c r="M1917" s="222" t="s">
        <v>320</v>
      </c>
    </row>
    <row r="1918" spans="1:13" ht="17.25" customHeight="1">
      <c r="A1918" s="222">
        <v>426547</v>
      </c>
      <c r="B1918" s="222" t="s">
        <v>429</v>
      </c>
      <c r="C1918" s="222" t="s">
        <v>430</v>
      </c>
      <c r="D1918" s="222" t="s">
        <v>149</v>
      </c>
      <c r="E1918" s="222" t="s">
        <v>161</v>
      </c>
      <c r="F1918" s="222">
        <v>29352</v>
      </c>
      <c r="G1918" s="222" t="s">
        <v>464</v>
      </c>
      <c r="H1918" s="222" t="s">
        <v>343</v>
      </c>
      <c r="I1918" s="222" t="s">
        <v>361</v>
      </c>
      <c r="M1918" s="222" t="s">
        <v>311</v>
      </c>
    </row>
    <row r="1919" spans="1:13" ht="17.25" customHeight="1">
      <c r="A1919" s="222">
        <v>426554</v>
      </c>
      <c r="B1919" s="222" t="s">
        <v>432</v>
      </c>
      <c r="C1919" s="222" t="s">
        <v>73</v>
      </c>
      <c r="D1919" s="222" t="s">
        <v>433</v>
      </c>
      <c r="E1919" s="222" t="s">
        <v>161</v>
      </c>
      <c r="F1919" s="222" t="s">
        <v>3723</v>
      </c>
      <c r="G1919" s="222" t="s">
        <v>3465</v>
      </c>
      <c r="H1919" s="222" t="s">
        <v>345</v>
      </c>
      <c r="I1919" s="222" t="s">
        <v>470</v>
      </c>
      <c r="M1919" s="222" t="s">
        <v>297</v>
      </c>
    </row>
    <row r="1920" spans="1:13" ht="17.25" customHeight="1">
      <c r="A1920" s="222">
        <v>426573</v>
      </c>
      <c r="B1920" s="222" t="s">
        <v>1909</v>
      </c>
      <c r="C1920" s="222" t="s">
        <v>73</v>
      </c>
      <c r="D1920" s="222" t="s">
        <v>1910</v>
      </c>
      <c r="E1920" s="222" t="s">
        <v>160</v>
      </c>
      <c r="F1920" s="222">
        <v>35301</v>
      </c>
      <c r="G1920" s="222" t="s">
        <v>311</v>
      </c>
      <c r="H1920" s="222" t="s">
        <v>343</v>
      </c>
      <c r="I1920" s="222" t="s">
        <v>470</v>
      </c>
      <c r="M1920" s="222" t="s">
        <v>337</v>
      </c>
    </row>
    <row r="1921" spans="1:13" ht="17.25" customHeight="1">
      <c r="A1921" s="222">
        <v>426587</v>
      </c>
      <c r="B1921" s="222" t="s">
        <v>296</v>
      </c>
      <c r="C1921" s="222" t="s">
        <v>310</v>
      </c>
      <c r="D1921" s="222" t="s">
        <v>434</v>
      </c>
      <c r="E1921" s="222" t="s">
        <v>161</v>
      </c>
      <c r="F1921" s="222">
        <v>36526</v>
      </c>
      <c r="G1921" s="222" t="s">
        <v>311</v>
      </c>
      <c r="H1921" s="222" t="s">
        <v>343</v>
      </c>
      <c r="I1921" s="222" t="s">
        <v>361</v>
      </c>
      <c r="M1921" s="222" t="s">
        <v>325</v>
      </c>
    </row>
    <row r="1922" spans="1:13" ht="17.25" customHeight="1">
      <c r="A1922" s="222">
        <v>426588</v>
      </c>
      <c r="B1922" s="222" t="s">
        <v>435</v>
      </c>
      <c r="C1922" s="222" t="s">
        <v>90</v>
      </c>
      <c r="D1922" s="222" t="s">
        <v>231</v>
      </c>
      <c r="E1922" s="222" t="s">
        <v>161</v>
      </c>
      <c r="F1922" s="222">
        <v>30218</v>
      </c>
      <c r="G1922" s="222" t="s">
        <v>311</v>
      </c>
      <c r="H1922" s="222" t="s">
        <v>343</v>
      </c>
      <c r="I1922" s="222" t="s">
        <v>361</v>
      </c>
      <c r="M1922" s="222" t="s">
        <v>311</v>
      </c>
    </row>
    <row r="1923" spans="1:13" ht="17.25" customHeight="1">
      <c r="A1923" s="222">
        <v>426638</v>
      </c>
      <c r="B1923" s="222" t="s">
        <v>436</v>
      </c>
      <c r="C1923" s="222" t="s">
        <v>117</v>
      </c>
      <c r="D1923" s="222" t="s">
        <v>266</v>
      </c>
      <c r="E1923" s="222" t="s">
        <v>160</v>
      </c>
      <c r="F1923" s="222">
        <v>35664</v>
      </c>
      <c r="G1923" s="222" t="s">
        <v>311</v>
      </c>
      <c r="H1923" s="222" t="s">
        <v>343</v>
      </c>
      <c r="I1923" s="222" t="s">
        <v>361</v>
      </c>
      <c r="M1923" s="222" t="s">
        <v>311</v>
      </c>
    </row>
    <row r="1924" spans="1:13" ht="17.25" customHeight="1">
      <c r="A1924" s="222">
        <v>426645</v>
      </c>
      <c r="B1924" s="222" t="s">
        <v>3360</v>
      </c>
      <c r="C1924" s="222" t="s">
        <v>113</v>
      </c>
      <c r="D1924" s="222" t="s">
        <v>3361</v>
      </c>
      <c r="E1924" s="222" t="s">
        <v>160</v>
      </c>
      <c r="H1924" s="222" t="s">
        <v>343</v>
      </c>
      <c r="I1924" s="222" t="s">
        <v>361</v>
      </c>
      <c r="M1924" s="222" t="s">
        <v>311</v>
      </c>
    </row>
    <row r="1925" spans="1:13" ht="17.25" customHeight="1">
      <c r="A1925" s="222">
        <v>426650</v>
      </c>
      <c r="B1925" s="222" t="s">
        <v>2375</v>
      </c>
      <c r="C1925" s="222" t="s">
        <v>127</v>
      </c>
      <c r="D1925" s="222" t="s">
        <v>2376</v>
      </c>
      <c r="E1925" s="222" t="s">
        <v>160</v>
      </c>
      <c r="F1925" s="222">
        <v>36526</v>
      </c>
      <c r="G1925" s="222" t="s">
        <v>3714</v>
      </c>
      <c r="H1925" s="222" t="s">
        <v>343</v>
      </c>
      <c r="I1925" s="222" t="s">
        <v>470</v>
      </c>
      <c r="M1925" s="222" t="s">
        <v>325</v>
      </c>
    </row>
    <row r="1926" spans="1:13" ht="17.25" customHeight="1">
      <c r="A1926" s="222">
        <v>426697</v>
      </c>
      <c r="B1926" s="222" t="s">
        <v>2179</v>
      </c>
      <c r="C1926" s="222" t="s">
        <v>670</v>
      </c>
      <c r="D1926" s="222" t="s">
        <v>2180</v>
      </c>
      <c r="E1926" s="222" t="s">
        <v>160</v>
      </c>
      <c r="H1926" s="222" t="s">
        <v>344</v>
      </c>
      <c r="I1926" s="222" t="s">
        <v>470</v>
      </c>
      <c r="M1926" s="222" t="s">
        <v>297</v>
      </c>
    </row>
    <row r="1927" spans="1:13" ht="17.25" customHeight="1">
      <c r="A1927" s="222">
        <v>426734</v>
      </c>
      <c r="B1927" s="222" t="s">
        <v>1686</v>
      </c>
      <c r="C1927" s="222" t="s">
        <v>699</v>
      </c>
      <c r="D1927" s="222" t="s">
        <v>1687</v>
      </c>
      <c r="E1927" s="222" t="s">
        <v>160</v>
      </c>
      <c r="F1927" s="222" t="s">
        <v>3669</v>
      </c>
      <c r="G1927" s="222" t="s">
        <v>3465</v>
      </c>
      <c r="H1927" s="222" t="s">
        <v>343</v>
      </c>
      <c r="I1927" s="222" t="s">
        <v>470</v>
      </c>
      <c r="M1927" s="222" t="s">
        <v>311</v>
      </c>
    </row>
    <row r="1928" spans="1:13" ht="17.25" customHeight="1">
      <c r="A1928" s="222">
        <v>426738</v>
      </c>
      <c r="B1928" s="222" t="s">
        <v>3382</v>
      </c>
      <c r="C1928" s="222" t="s">
        <v>103</v>
      </c>
      <c r="D1928" s="222" t="s">
        <v>246</v>
      </c>
      <c r="E1928" s="222" t="s">
        <v>160</v>
      </c>
      <c r="H1928" s="222" t="s">
        <v>343</v>
      </c>
      <c r="I1928" s="222" t="s">
        <v>361</v>
      </c>
      <c r="M1928" s="222" t="s">
        <v>320</v>
      </c>
    </row>
    <row r="1929" spans="1:13" ht="17.25" customHeight="1">
      <c r="A1929" s="222">
        <v>426771</v>
      </c>
      <c r="B1929" s="222" t="s">
        <v>437</v>
      </c>
      <c r="C1929" s="222" t="s">
        <v>286</v>
      </c>
      <c r="D1929" s="222" t="s">
        <v>248</v>
      </c>
      <c r="E1929" s="222" t="s">
        <v>160</v>
      </c>
      <c r="F1929" s="222">
        <v>36318</v>
      </c>
      <c r="G1929" s="222" t="s">
        <v>466</v>
      </c>
      <c r="H1929" s="222" t="s">
        <v>344</v>
      </c>
      <c r="I1929" s="222" t="s">
        <v>470</v>
      </c>
      <c r="M1929" s="222" t="s">
        <v>297</v>
      </c>
    </row>
    <row r="1930" spans="1:13" ht="17.25" customHeight="1">
      <c r="A1930" s="222">
        <v>426789</v>
      </c>
      <c r="B1930" s="222" t="s">
        <v>3334</v>
      </c>
      <c r="C1930" s="222" t="s">
        <v>762</v>
      </c>
      <c r="D1930" s="222" t="s">
        <v>260</v>
      </c>
      <c r="E1930" s="222" t="s">
        <v>160</v>
      </c>
      <c r="F1930" s="222">
        <v>35431</v>
      </c>
      <c r="G1930" s="222" t="s">
        <v>311</v>
      </c>
      <c r="H1930" s="222" t="s">
        <v>343</v>
      </c>
      <c r="I1930" s="222" t="s">
        <v>361</v>
      </c>
      <c r="M1930" s="222" t="s">
        <v>311</v>
      </c>
    </row>
    <row r="1931" spans="1:13" ht="17.25" customHeight="1">
      <c r="A1931" s="222">
        <v>426805</v>
      </c>
      <c r="B1931" s="222" t="s">
        <v>3269</v>
      </c>
      <c r="C1931" s="222" t="s">
        <v>586</v>
      </c>
      <c r="D1931" s="222" t="s">
        <v>3270</v>
      </c>
      <c r="E1931" s="222" t="s">
        <v>160</v>
      </c>
      <c r="F1931" s="222">
        <v>35982</v>
      </c>
      <c r="G1931" s="222" t="s">
        <v>3465</v>
      </c>
      <c r="H1931" s="222" t="s">
        <v>343</v>
      </c>
      <c r="I1931" s="222" t="s">
        <v>361</v>
      </c>
      <c r="M1931" s="222" t="s">
        <v>311</v>
      </c>
    </row>
    <row r="1932" spans="1:13" ht="17.25" customHeight="1">
      <c r="A1932" s="222">
        <v>426816</v>
      </c>
      <c r="B1932" s="222" t="s">
        <v>2014</v>
      </c>
      <c r="C1932" s="222" t="s">
        <v>94</v>
      </c>
      <c r="D1932" s="222" t="s">
        <v>2015</v>
      </c>
      <c r="E1932" s="222" t="s">
        <v>160</v>
      </c>
      <c r="F1932" s="222">
        <v>36042</v>
      </c>
      <c r="G1932" s="222" t="s">
        <v>3519</v>
      </c>
      <c r="H1932" s="222" t="s">
        <v>343</v>
      </c>
      <c r="I1932" s="222" t="s">
        <v>470</v>
      </c>
      <c r="M1932" s="222" t="s">
        <v>337</v>
      </c>
    </row>
    <row r="1933" spans="1:13" ht="17.25" customHeight="1">
      <c r="A1933" s="222">
        <v>426819</v>
      </c>
      <c r="B1933" s="222" t="s">
        <v>438</v>
      </c>
      <c r="C1933" s="222" t="s">
        <v>439</v>
      </c>
      <c r="D1933" s="222" t="s">
        <v>270</v>
      </c>
      <c r="E1933" s="222" t="s">
        <v>160</v>
      </c>
      <c r="F1933" s="222">
        <v>36161</v>
      </c>
      <c r="G1933" s="222" t="s">
        <v>311</v>
      </c>
      <c r="H1933" s="222" t="s">
        <v>343</v>
      </c>
      <c r="I1933" s="222" t="s">
        <v>361</v>
      </c>
      <c r="M1933" s="222" t="s">
        <v>311</v>
      </c>
    </row>
    <row r="1934" spans="1:13" ht="17.25" customHeight="1">
      <c r="A1934" s="222">
        <v>426824</v>
      </c>
      <c r="B1934" s="222" t="s">
        <v>440</v>
      </c>
      <c r="C1934" s="222" t="s">
        <v>127</v>
      </c>
      <c r="D1934" s="222" t="s">
        <v>237</v>
      </c>
      <c r="E1934" s="222" t="s">
        <v>161</v>
      </c>
      <c r="F1934" s="222">
        <v>36220</v>
      </c>
      <c r="G1934" s="222" t="s">
        <v>3618</v>
      </c>
      <c r="H1934" s="222" t="s">
        <v>343</v>
      </c>
      <c r="I1934" s="222" t="s">
        <v>361</v>
      </c>
      <c r="M1934" s="222" t="s">
        <v>320</v>
      </c>
    </row>
    <row r="1935" spans="1:13" ht="17.25" customHeight="1">
      <c r="A1935" s="222">
        <v>426831</v>
      </c>
      <c r="B1935" s="222" t="s">
        <v>442</v>
      </c>
      <c r="C1935" s="222" t="s">
        <v>116</v>
      </c>
      <c r="D1935" s="222" t="s">
        <v>258</v>
      </c>
      <c r="E1935" s="222" t="s">
        <v>161</v>
      </c>
      <c r="F1935" s="222">
        <v>35435</v>
      </c>
      <c r="G1935" s="222" t="s">
        <v>331</v>
      </c>
      <c r="H1935" s="222" t="s">
        <v>343</v>
      </c>
      <c r="I1935" s="222" t="s">
        <v>361</v>
      </c>
      <c r="M1935" s="222" t="s">
        <v>331</v>
      </c>
    </row>
    <row r="1936" spans="1:13" ht="17.25" customHeight="1">
      <c r="A1936" s="222">
        <v>426834</v>
      </c>
      <c r="B1936" s="222" t="s">
        <v>441</v>
      </c>
      <c r="C1936" s="222" t="s">
        <v>143</v>
      </c>
      <c r="D1936" s="222" t="s">
        <v>264</v>
      </c>
      <c r="E1936" s="222" t="s">
        <v>161</v>
      </c>
      <c r="F1936" s="222">
        <v>36284</v>
      </c>
      <c r="G1936" s="222" t="s">
        <v>311</v>
      </c>
      <c r="H1936" s="222" t="s">
        <v>343</v>
      </c>
      <c r="I1936" s="222" t="s">
        <v>361</v>
      </c>
      <c r="M1936" s="222" t="s">
        <v>311</v>
      </c>
    </row>
    <row r="1937" spans="1:13" ht="17.25" customHeight="1">
      <c r="A1937" s="222">
        <v>426848</v>
      </c>
      <c r="B1937" s="222" t="s">
        <v>443</v>
      </c>
      <c r="C1937" s="222" t="s">
        <v>77</v>
      </c>
      <c r="D1937" s="222" t="s">
        <v>289</v>
      </c>
      <c r="E1937" s="222" t="s">
        <v>161</v>
      </c>
      <c r="F1937" s="222">
        <v>30234</v>
      </c>
      <c r="G1937" s="222" t="s">
        <v>311</v>
      </c>
      <c r="H1937" s="222" t="s">
        <v>343</v>
      </c>
      <c r="I1937" s="222" t="s">
        <v>470</v>
      </c>
      <c r="M1937" s="222" t="s">
        <v>311</v>
      </c>
    </row>
    <row r="1938" spans="1:13" ht="17.25" customHeight="1">
      <c r="A1938" s="222">
        <v>426853</v>
      </c>
      <c r="B1938" s="222" t="s">
        <v>444</v>
      </c>
      <c r="C1938" s="222" t="s">
        <v>95</v>
      </c>
      <c r="D1938" s="222" t="s">
        <v>272</v>
      </c>
      <c r="E1938" s="222" t="s">
        <v>161</v>
      </c>
      <c r="F1938" s="222">
        <v>32509</v>
      </c>
      <c r="G1938" s="222" t="s">
        <v>322</v>
      </c>
      <c r="H1938" s="222" t="s">
        <v>343</v>
      </c>
      <c r="I1938" s="222" t="s">
        <v>361</v>
      </c>
      <c r="M1938" s="222" t="s">
        <v>337</v>
      </c>
    </row>
    <row r="1939" spans="1:13" ht="17.25" customHeight="1">
      <c r="A1939" s="222">
        <v>426903</v>
      </c>
      <c r="B1939" s="222" t="s">
        <v>447</v>
      </c>
      <c r="C1939" s="222" t="s">
        <v>138</v>
      </c>
      <c r="D1939" s="222" t="s">
        <v>249</v>
      </c>
      <c r="E1939" s="222" t="s">
        <v>160</v>
      </c>
      <c r="F1939" s="222">
        <v>35470</v>
      </c>
      <c r="G1939" s="222" t="s">
        <v>311</v>
      </c>
      <c r="H1939" s="222" t="s">
        <v>344</v>
      </c>
      <c r="I1939" s="222" t="s">
        <v>470</v>
      </c>
      <c r="M1939" s="222" t="s">
        <v>297</v>
      </c>
    </row>
    <row r="1940" spans="1:13" ht="17.25" customHeight="1">
      <c r="A1940" s="222">
        <v>426929</v>
      </c>
      <c r="B1940" s="222" t="s">
        <v>448</v>
      </c>
      <c r="C1940" s="222" t="s">
        <v>99</v>
      </c>
      <c r="D1940" s="222" t="s">
        <v>254</v>
      </c>
      <c r="E1940" s="222" t="s">
        <v>161</v>
      </c>
      <c r="F1940" s="222" t="s">
        <v>3722</v>
      </c>
      <c r="G1940" s="222" t="s">
        <v>311</v>
      </c>
      <c r="H1940" s="222" t="s">
        <v>343</v>
      </c>
      <c r="I1940" s="222" t="s">
        <v>470</v>
      </c>
      <c r="M1940" s="222" t="s">
        <v>311</v>
      </c>
    </row>
    <row r="1941" spans="1:13" ht="17.25" customHeight="1">
      <c r="A1941" s="222">
        <v>426959</v>
      </c>
      <c r="B1941" s="222" t="s">
        <v>452</v>
      </c>
      <c r="C1941" s="222" t="s">
        <v>94</v>
      </c>
      <c r="D1941" s="222" t="s">
        <v>246</v>
      </c>
      <c r="E1941" s="222" t="s">
        <v>161</v>
      </c>
      <c r="F1941" s="222">
        <v>36191</v>
      </c>
      <c r="G1941" s="222" t="s">
        <v>311</v>
      </c>
      <c r="H1941" s="222" t="s">
        <v>343</v>
      </c>
      <c r="I1941" s="222" t="s">
        <v>361</v>
      </c>
      <c r="M1941" s="222" t="s">
        <v>311</v>
      </c>
    </row>
    <row r="1942" spans="1:13" ht="17.25" customHeight="1">
      <c r="A1942" s="222">
        <v>426969</v>
      </c>
      <c r="B1942" s="222" t="s">
        <v>453</v>
      </c>
      <c r="C1942" s="222" t="s">
        <v>145</v>
      </c>
      <c r="D1942" s="222" t="s">
        <v>213</v>
      </c>
      <c r="E1942" s="222" t="s">
        <v>161</v>
      </c>
      <c r="F1942" s="222">
        <v>36259</v>
      </c>
      <c r="G1942" s="222" t="s">
        <v>313</v>
      </c>
      <c r="H1942" s="222" t="s">
        <v>343</v>
      </c>
      <c r="I1942" s="222" t="s">
        <v>470</v>
      </c>
      <c r="M1942" s="222" t="s">
        <v>320</v>
      </c>
    </row>
    <row r="1943" spans="1:13" ht="17.25" customHeight="1">
      <c r="A1943" s="222">
        <v>426970</v>
      </c>
      <c r="B1943" s="222" t="s">
        <v>450</v>
      </c>
      <c r="C1943" s="222" t="s">
        <v>137</v>
      </c>
      <c r="D1943" s="222" t="s">
        <v>233</v>
      </c>
      <c r="E1943" s="222" t="s">
        <v>161</v>
      </c>
      <c r="F1943" s="222">
        <v>32013</v>
      </c>
      <c r="G1943" s="222" t="s">
        <v>311</v>
      </c>
      <c r="H1943" s="222" t="s">
        <v>343</v>
      </c>
      <c r="I1943" s="222" t="s">
        <v>470</v>
      </c>
      <c r="M1943" s="222" t="s">
        <v>311</v>
      </c>
    </row>
    <row r="1944" spans="1:13" ht="17.25" customHeight="1">
      <c r="A1944" s="222">
        <v>426973</v>
      </c>
      <c r="B1944" s="222" t="s">
        <v>451</v>
      </c>
      <c r="C1944" s="222" t="s">
        <v>76</v>
      </c>
      <c r="D1944" s="222" t="s">
        <v>136</v>
      </c>
      <c r="E1944" s="222" t="s">
        <v>161</v>
      </c>
      <c r="F1944" s="222">
        <v>36221</v>
      </c>
      <c r="G1944" s="222" t="s">
        <v>311</v>
      </c>
      <c r="H1944" s="222" t="s">
        <v>343</v>
      </c>
      <c r="I1944" s="222" t="s">
        <v>361</v>
      </c>
      <c r="M1944" s="222" t="s">
        <v>337</v>
      </c>
    </row>
    <row r="1945" spans="1:13" ht="17.25" customHeight="1">
      <c r="A1945" s="222">
        <v>427003</v>
      </c>
      <c r="B1945" s="222" t="s">
        <v>3401</v>
      </c>
      <c r="C1945" s="222" t="s">
        <v>73</v>
      </c>
      <c r="D1945" s="222" t="s">
        <v>144</v>
      </c>
      <c r="E1945" s="222" t="s">
        <v>161</v>
      </c>
      <c r="F1945" s="222">
        <v>34335</v>
      </c>
      <c r="G1945" s="222" t="s">
        <v>311</v>
      </c>
      <c r="H1945" s="222" t="s">
        <v>343</v>
      </c>
      <c r="I1945" s="222" t="s">
        <v>361</v>
      </c>
      <c r="M1945" s="222" t="s">
        <v>311</v>
      </c>
    </row>
    <row r="1946" spans="1:13" ht="17.25" customHeight="1">
      <c r="A1946" s="222">
        <v>427010</v>
      </c>
      <c r="B1946" s="222" t="s">
        <v>454</v>
      </c>
      <c r="C1946" s="222" t="s">
        <v>130</v>
      </c>
      <c r="D1946" s="222" t="s">
        <v>268</v>
      </c>
      <c r="E1946" s="222" t="s">
        <v>161</v>
      </c>
      <c r="F1946" s="222">
        <v>36100</v>
      </c>
      <c r="G1946" s="222" t="s">
        <v>321</v>
      </c>
      <c r="H1946" s="222" t="s">
        <v>343</v>
      </c>
      <c r="I1946" s="222" t="s">
        <v>361</v>
      </c>
      <c r="M1946" s="222" t="s">
        <v>311</v>
      </c>
    </row>
    <row r="1947" spans="1:13" ht="17.25" customHeight="1">
      <c r="A1947" s="222">
        <v>427015</v>
      </c>
      <c r="B1947" s="222" t="s">
        <v>298</v>
      </c>
      <c r="C1947" s="222" t="s">
        <v>135</v>
      </c>
      <c r="D1947" s="222" t="s">
        <v>228</v>
      </c>
      <c r="E1947" s="222" t="s">
        <v>161</v>
      </c>
      <c r="F1947" s="222">
        <v>36530</v>
      </c>
      <c r="G1947" s="222" t="s">
        <v>311</v>
      </c>
      <c r="H1947" s="222" t="s">
        <v>343</v>
      </c>
      <c r="I1947" s="222" t="s">
        <v>361</v>
      </c>
      <c r="M1947" s="222" t="s">
        <v>311</v>
      </c>
    </row>
    <row r="1948" spans="1:13" ht="17.25" customHeight="1">
      <c r="A1948" s="222">
        <v>427018</v>
      </c>
      <c r="B1948" s="222" t="s">
        <v>455</v>
      </c>
      <c r="C1948" s="222" t="s">
        <v>71</v>
      </c>
      <c r="D1948" s="222" t="s">
        <v>222</v>
      </c>
      <c r="E1948" s="222" t="s">
        <v>161</v>
      </c>
      <c r="F1948" s="222">
        <v>35950</v>
      </c>
      <c r="G1948" s="222" t="s">
        <v>317</v>
      </c>
      <c r="H1948" s="222" t="s">
        <v>343</v>
      </c>
      <c r="I1948" s="222" t="s">
        <v>470</v>
      </c>
      <c r="M1948" s="222" t="s">
        <v>320</v>
      </c>
    </row>
    <row r="1949" spans="1:13" ht="17.25" customHeight="1">
      <c r="A1949" s="222">
        <v>427020</v>
      </c>
      <c r="B1949" s="222" t="s">
        <v>456</v>
      </c>
      <c r="C1949" s="222" t="s">
        <v>105</v>
      </c>
      <c r="D1949" s="222" t="s">
        <v>238</v>
      </c>
      <c r="E1949" s="222" t="s">
        <v>161</v>
      </c>
      <c r="F1949" s="222" t="s">
        <v>3721</v>
      </c>
      <c r="G1949" s="222" t="s">
        <v>311</v>
      </c>
      <c r="H1949" s="222" t="s">
        <v>344</v>
      </c>
      <c r="I1949" s="222" t="s">
        <v>470</v>
      </c>
      <c r="M1949" s="222" t="s">
        <v>297</v>
      </c>
    </row>
    <row r="1950" spans="1:13" ht="17.25" customHeight="1">
      <c r="A1950" s="222">
        <v>427059</v>
      </c>
      <c r="B1950" s="222" t="s">
        <v>616</v>
      </c>
      <c r="C1950" s="222" t="s">
        <v>71</v>
      </c>
      <c r="D1950" s="222" t="s">
        <v>617</v>
      </c>
      <c r="E1950" s="222" t="s">
        <v>160</v>
      </c>
      <c r="F1950" s="222">
        <v>36165</v>
      </c>
      <c r="G1950" s="222" t="s">
        <v>311</v>
      </c>
      <c r="H1950" s="222" t="s">
        <v>343</v>
      </c>
      <c r="I1950" s="222" t="s">
        <v>470</v>
      </c>
      <c r="M1950" s="222" t="s">
        <v>311</v>
      </c>
    </row>
    <row r="1951" spans="1:13" ht="17.25" customHeight="1">
      <c r="A1951" s="222">
        <v>427065</v>
      </c>
      <c r="B1951" s="222" t="s">
        <v>459</v>
      </c>
      <c r="C1951" s="222" t="s">
        <v>94</v>
      </c>
      <c r="D1951" s="222" t="s">
        <v>238</v>
      </c>
      <c r="E1951" s="222" t="s">
        <v>160</v>
      </c>
      <c r="F1951" s="222">
        <v>35909</v>
      </c>
      <c r="G1951" s="222" t="s">
        <v>311</v>
      </c>
      <c r="H1951" s="222" t="s">
        <v>344</v>
      </c>
      <c r="I1951" s="222" t="s">
        <v>470</v>
      </c>
      <c r="M1951" s="222" t="s">
        <v>297</v>
      </c>
    </row>
    <row r="1952" spans="1:13" ht="17.25" customHeight="1">
      <c r="A1952" s="222">
        <v>427083</v>
      </c>
      <c r="B1952" s="222" t="s">
        <v>1908</v>
      </c>
      <c r="C1952" s="222" t="s">
        <v>122</v>
      </c>
      <c r="D1952" s="222" t="s">
        <v>213</v>
      </c>
      <c r="E1952" s="222" t="s">
        <v>160</v>
      </c>
      <c r="H1952" s="222" t="s">
        <v>343</v>
      </c>
      <c r="I1952" s="222" t="s">
        <v>470</v>
      </c>
      <c r="M1952" s="222" t="s">
        <v>311</v>
      </c>
    </row>
    <row r="1953" spans="1:13" ht="17.25" customHeight="1">
      <c r="A1953" s="222">
        <v>427101</v>
      </c>
      <c r="B1953" s="222" t="s">
        <v>3413</v>
      </c>
      <c r="C1953" s="222" t="s">
        <v>559</v>
      </c>
      <c r="D1953" s="222" t="s">
        <v>3414</v>
      </c>
      <c r="E1953" s="222" t="s">
        <v>160</v>
      </c>
      <c r="H1953" s="222" t="s">
        <v>343</v>
      </c>
      <c r="I1953" s="222" t="s">
        <v>361</v>
      </c>
      <c r="M1953" s="222" t="s">
        <v>311</v>
      </c>
    </row>
    <row r="1954" spans="1:13" ht="17.25" customHeight="1"/>
    <row r="1955" spans="1:13" ht="17.25" customHeight="1"/>
    <row r="1956" spans="1:13" ht="17.25" customHeight="1"/>
    <row r="1957" spans="1:13" ht="17.25" customHeight="1"/>
    <row r="1958" spans="1:13" ht="17.25" customHeight="1"/>
    <row r="1959" spans="1:13" ht="17.25" customHeight="1"/>
    <row r="1960" spans="1:13" ht="17.25" customHeight="1"/>
    <row r="1961" spans="1:13" ht="17.25" customHeight="1"/>
    <row r="1962" spans="1:13" ht="17.25" customHeight="1"/>
    <row r="1963" spans="1:13" ht="17.25" customHeight="1"/>
    <row r="1964" spans="1:13" ht="17.25" customHeight="1"/>
    <row r="1965" spans="1:13" ht="17.25" customHeight="1"/>
    <row r="1966" spans="1:13" ht="17.25" customHeight="1"/>
    <row r="1967" spans="1:13" ht="17.25" customHeight="1"/>
    <row r="1968" spans="1:13" ht="17.25" customHeight="1"/>
    <row r="1969" ht="17.25" customHeight="1"/>
    <row r="1970" ht="17.25" customHeight="1"/>
    <row r="1971" ht="17.25" customHeight="1"/>
    <row r="1972" ht="17.25" customHeight="1"/>
    <row r="1973" ht="17.25" customHeight="1"/>
    <row r="1974" ht="17.25" customHeight="1"/>
    <row r="1975" ht="17.25" customHeight="1"/>
    <row r="1976" ht="17.25" customHeight="1"/>
    <row r="1977" ht="17.25" customHeight="1"/>
    <row r="1978" ht="17.25" customHeight="1"/>
    <row r="1979" ht="17.25" customHeight="1"/>
    <row r="1980" ht="17.25" customHeight="1"/>
    <row r="1981" ht="17.25" customHeight="1"/>
    <row r="1982" ht="17.25" customHeight="1"/>
    <row r="1983" ht="17.25" customHeight="1"/>
    <row r="1984" ht="17.25" customHeight="1"/>
    <row r="1985" ht="17.25" customHeight="1"/>
    <row r="1986" ht="17.25" customHeight="1"/>
    <row r="1987" ht="17.25" customHeight="1"/>
    <row r="1988" ht="17.25" customHeight="1"/>
    <row r="1989" ht="17.25" customHeight="1"/>
    <row r="1990" ht="17.25" customHeight="1"/>
    <row r="1991" ht="17.25" customHeight="1"/>
    <row r="1992" ht="17.25" customHeight="1"/>
    <row r="1993" ht="17.25" customHeight="1"/>
    <row r="1994" ht="17.25" customHeight="1"/>
    <row r="1995" ht="17.25" customHeight="1"/>
    <row r="1996" ht="17.25" customHeight="1"/>
    <row r="1997" ht="17.25" customHeight="1"/>
    <row r="1998" ht="17.25" customHeight="1"/>
    <row r="1999" ht="17.25" customHeight="1"/>
    <row r="2000" ht="17.25" customHeight="1"/>
    <row r="2001" ht="17.25" customHeight="1"/>
    <row r="2002" ht="17.25" customHeight="1"/>
    <row r="2003" ht="17.25" customHeight="1"/>
    <row r="2004" ht="17.25" customHeight="1"/>
    <row r="2005" ht="17.25" customHeight="1"/>
    <row r="2006" ht="17.25" customHeight="1"/>
    <row r="2007" ht="17.25" customHeight="1"/>
    <row r="2008" ht="17.25" customHeight="1"/>
    <row r="2009" ht="17.25" customHeight="1"/>
    <row r="2010" ht="17.25" customHeight="1"/>
    <row r="2011" ht="17.25" customHeight="1"/>
    <row r="2012" ht="17.25" customHeight="1"/>
    <row r="2013" ht="17.25" customHeight="1"/>
    <row r="2014" ht="17.25" customHeight="1"/>
    <row r="2015" ht="17.25" customHeight="1"/>
    <row r="2016" ht="17.25" customHeight="1"/>
    <row r="2017" ht="17.25" customHeight="1"/>
    <row r="2018" ht="17.25" customHeight="1"/>
    <row r="2019" ht="17.25" customHeight="1"/>
    <row r="2020" ht="17.25" customHeight="1"/>
    <row r="2021" ht="17.25" customHeight="1"/>
    <row r="2022" ht="17.25" customHeight="1"/>
    <row r="2023" ht="17.25" customHeight="1"/>
    <row r="2024" ht="17.25" customHeight="1"/>
    <row r="2025" ht="17.25" customHeight="1"/>
    <row r="2026" ht="17.25" customHeight="1"/>
    <row r="2027" ht="17.25" customHeight="1"/>
    <row r="2028" ht="17.25" customHeight="1"/>
    <row r="2029" ht="17.25" customHeight="1"/>
    <row r="2030" ht="17.25" customHeight="1"/>
    <row r="2031" ht="17.25" customHeight="1"/>
    <row r="2032" ht="17.25" customHeight="1"/>
    <row r="2033" ht="17.25" customHeight="1"/>
    <row r="2034" ht="17.25" customHeight="1"/>
    <row r="2035" ht="17.25" customHeight="1"/>
    <row r="2036" ht="17.25" customHeight="1"/>
    <row r="2037" ht="17.25" customHeight="1"/>
    <row r="2038" ht="17.25" customHeight="1"/>
    <row r="2039" ht="17.25" customHeight="1"/>
    <row r="2040" ht="17.25" customHeight="1"/>
    <row r="2041" ht="17.25" customHeight="1"/>
    <row r="2042" ht="17.25" customHeight="1"/>
    <row r="2043" ht="17.25" customHeight="1"/>
    <row r="2044" ht="17.25" customHeight="1"/>
    <row r="2045" ht="17.25" customHeight="1"/>
    <row r="2046" ht="17.25" customHeight="1"/>
    <row r="2047" ht="17.25" customHeight="1"/>
    <row r="2048" ht="17.25" customHeight="1"/>
    <row r="2049" ht="17.25" customHeight="1"/>
    <row r="2050" ht="17.25" customHeight="1"/>
    <row r="2051" ht="17.25" customHeight="1"/>
    <row r="2052" ht="17.25" customHeight="1"/>
    <row r="2053" ht="17.25" customHeight="1"/>
    <row r="2054" ht="17.25" customHeight="1"/>
    <row r="2055" ht="17.25" customHeight="1"/>
    <row r="2056" ht="17.25" customHeight="1"/>
    <row r="2057" ht="17.25" customHeight="1"/>
    <row r="2058" ht="17.25" customHeight="1"/>
    <row r="2059" ht="17.25" customHeight="1"/>
    <row r="2060" ht="17.25" customHeight="1"/>
    <row r="2061" ht="17.25" customHeight="1"/>
    <row r="2062" ht="17.25" customHeight="1"/>
    <row r="2063" ht="17.25" customHeight="1"/>
    <row r="2064" ht="17.25" customHeight="1"/>
    <row r="2065" ht="17.25" customHeight="1"/>
    <row r="2066" ht="17.25" customHeight="1"/>
    <row r="2067" ht="17.25" customHeight="1"/>
    <row r="2068" ht="17.25" customHeight="1"/>
    <row r="2069" ht="17.25" customHeight="1"/>
    <row r="2070" ht="17.25" customHeight="1"/>
    <row r="2071" ht="17.25" customHeight="1"/>
    <row r="2072" ht="17.25" customHeight="1"/>
    <row r="2073" ht="17.25" customHeight="1"/>
    <row r="2074" ht="17.25" customHeight="1"/>
    <row r="2075" ht="17.25" customHeight="1"/>
    <row r="2076" ht="17.25" customHeight="1"/>
    <row r="2077" ht="17.25" customHeight="1"/>
    <row r="2078" ht="17.25" customHeight="1"/>
    <row r="2079" ht="17.25" customHeight="1"/>
    <row r="2080" ht="17.25" customHeight="1"/>
    <row r="2081" ht="17.25" customHeight="1"/>
    <row r="2082" ht="17.25" customHeight="1"/>
    <row r="2083" ht="17.25" customHeight="1"/>
    <row r="2084" ht="17.25" customHeight="1"/>
    <row r="2085" ht="17.25" customHeight="1"/>
    <row r="2086" ht="17.25" customHeight="1"/>
    <row r="2087" ht="17.25" customHeight="1"/>
    <row r="2088" ht="17.25" customHeight="1"/>
    <row r="2089" ht="17.25" customHeight="1"/>
    <row r="2090" ht="17.25" customHeight="1"/>
    <row r="2091" ht="17.25" customHeight="1"/>
    <row r="2092" ht="17.25" customHeight="1"/>
    <row r="2093" ht="17.25" customHeight="1"/>
    <row r="2094" ht="17.25" customHeight="1"/>
    <row r="2095" ht="17.25" customHeight="1"/>
    <row r="2096" ht="17.25" customHeight="1"/>
    <row r="2097" ht="17.25" customHeight="1"/>
    <row r="2098" ht="17.25" customHeight="1"/>
    <row r="2099" ht="17.25" customHeight="1"/>
    <row r="2100" ht="17.25" customHeight="1"/>
    <row r="2101" ht="17.25" customHeight="1"/>
    <row r="2102" ht="17.25" customHeight="1"/>
    <row r="2103" ht="17.25" customHeight="1"/>
    <row r="2104" ht="17.25" customHeight="1"/>
    <row r="2105" ht="17.25" customHeight="1"/>
    <row r="2106" ht="17.25" customHeight="1"/>
    <row r="2107" ht="17.25" customHeight="1"/>
    <row r="2108" ht="17.25" customHeight="1"/>
    <row r="2109" ht="17.25" customHeight="1"/>
    <row r="2110" ht="17.25" customHeight="1"/>
    <row r="2111" ht="17.25" customHeight="1"/>
    <row r="2112" ht="17.25" customHeight="1"/>
    <row r="2113" ht="17.25" customHeight="1"/>
    <row r="2114" ht="17.25" customHeight="1"/>
    <row r="2115" ht="17.25" customHeight="1"/>
    <row r="2116" ht="17.25" customHeight="1"/>
    <row r="2117" ht="17.25" customHeight="1"/>
    <row r="2118" ht="17.25" customHeight="1"/>
    <row r="2119" ht="17.25" customHeight="1"/>
    <row r="2120" ht="17.25" customHeight="1"/>
    <row r="2121" ht="17.25" customHeight="1"/>
    <row r="2122" ht="17.25" customHeight="1"/>
    <row r="2123" ht="17.25" customHeight="1"/>
    <row r="2124" ht="17.25" customHeight="1"/>
    <row r="2125" ht="17.25" customHeight="1"/>
    <row r="2126" ht="17.25" customHeight="1"/>
    <row r="2127" ht="17.25" customHeight="1"/>
    <row r="2128" ht="17.25" customHeight="1"/>
    <row r="2129" ht="17.25" customHeight="1"/>
    <row r="2130" ht="17.25" customHeight="1"/>
    <row r="2131" ht="17.25" customHeight="1"/>
    <row r="2132" ht="17.25" customHeight="1"/>
    <row r="2133" ht="17.25" customHeight="1"/>
    <row r="2134" ht="17.25" customHeight="1"/>
    <row r="2135" ht="17.25" customHeight="1"/>
    <row r="2136" ht="17.25" customHeight="1"/>
    <row r="2137" ht="17.25" customHeight="1"/>
    <row r="2138" ht="17.25" customHeight="1"/>
    <row r="2139" ht="17.25" customHeight="1"/>
    <row r="2140" ht="17.25" customHeight="1"/>
    <row r="2141" ht="17.25" customHeight="1"/>
    <row r="2142" ht="17.25" customHeight="1"/>
    <row r="2143" ht="17.25" customHeight="1"/>
    <row r="2144" ht="17.25" customHeight="1"/>
    <row r="2145" ht="17.25" customHeight="1"/>
    <row r="2146" ht="17.25" customHeight="1"/>
    <row r="2147" ht="17.25" customHeight="1"/>
    <row r="2148" ht="17.25" customHeight="1"/>
    <row r="2149" ht="17.25" customHeight="1"/>
    <row r="2150" ht="17.25" customHeight="1"/>
    <row r="2151" ht="17.25" customHeight="1"/>
    <row r="2152" ht="17.25" customHeight="1"/>
    <row r="2153" ht="17.25" customHeight="1"/>
    <row r="2154" ht="17.25" customHeight="1"/>
    <row r="2155" ht="17.25" customHeight="1"/>
    <row r="2156" ht="17.25" customHeight="1"/>
    <row r="2157" ht="17.25" customHeight="1"/>
    <row r="2158" ht="17.25" customHeight="1"/>
    <row r="2159" ht="17.25" customHeight="1"/>
    <row r="2160" ht="17.25" customHeight="1"/>
    <row r="2161" ht="17.25" customHeight="1"/>
    <row r="2162" ht="17.25" customHeight="1"/>
    <row r="2163" ht="17.25" customHeight="1"/>
    <row r="2164" ht="17.25" customHeight="1"/>
    <row r="2165" ht="17.25" customHeight="1"/>
    <row r="2166" ht="17.25" customHeight="1"/>
    <row r="2167" ht="17.25" customHeight="1"/>
    <row r="2168" ht="17.25" customHeight="1"/>
    <row r="2169" ht="17.25" customHeight="1"/>
    <row r="2170" ht="17.25" customHeight="1"/>
    <row r="2171" ht="17.25" customHeight="1"/>
    <row r="2172" ht="17.25" customHeight="1"/>
    <row r="2173" ht="17.25" customHeight="1"/>
    <row r="2174" ht="17.25" customHeight="1"/>
    <row r="2175" ht="17.25" customHeight="1"/>
    <row r="2176" ht="17.25" customHeight="1"/>
    <row r="2177" ht="17.25" customHeight="1"/>
    <row r="2178" ht="17.25" customHeight="1"/>
    <row r="2179" ht="17.25" customHeight="1"/>
    <row r="2180" ht="17.25" customHeight="1"/>
    <row r="2181" ht="17.25" customHeight="1"/>
    <row r="2182" ht="17.25" customHeight="1"/>
    <row r="2183" ht="17.25" customHeight="1"/>
    <row r="2184" ht="17.25" customHeight="1"/>
    <row r="2185" ht="17.25" customHeight="1"/>
    <row r="2186" ht="17.25" customHeight="1"/>
    <row r="2187" ht="17.25" customHeight="1"/>
    <row r="2188" ht="17.25" customHeight="1"/>
    <row r="2189" ht="17.25" customHeight="1"/>
    <row r="2190" ht="17.25" customHeight="1"/>
    <row r="2191" ht="17.25" customHeight="1"/>
    <row r="2192" ht="17.25" customHeight="1"/>
    <row r="2193" ht="17.25" customHeight="1"/>
    <row r="2194" ht="17.25" customHeight="1"/>
    <row r="2195" ht="17.25" customHeight="1"/>
    <row r="2196" ht="17.25" customHeight="1"/>
    <row r="2197" ht="17.25" customHeight="1"/>
    <row r="2198" ht="17.25" customHeight="1"/>
    <row r="2199" ht="17.25" customHeight="1"/>
    <row r="2200" ht="17.25" customHeight="1"/>
    <row r="2201" ht="17.25" customHeight="1"/>
    <row r="2202" ht="17.25" customHeight="1"/>
    <row r="2203" ht="17.25" customHeight="1"/>
    <row r="2204" ht="17.25" customHeight="1"/>
    <row r="2205" ht="17.25" customHeight="1"/>
    <row r="2206" ht="17.25" customHeight="1"/>
    <row r="2207" ht="17.25" customHeight="1"/>
    <row r="2208" ht="17.25" customHeight="1"/>
    <row r="2209" ht="17.25" customHeight="1"/>
    <row r="2210" ht="17.25" customHeight="1"/>
    <row r="2211" ht="17.25" customHeight="1"/>
    <row r="2212" ht="17.25" customHeight="1"/>
    <row r="2213" ht="17.25" customHeight="1"/>
    <row r="2214" ht="17.25" customHeight="1"/>
    <row r="2215" ht="17.25" customHeight="1"/>
    <row r="2216" ht="17.25" customHeight="1"/>
    <row r="2217" ht="17.25" customHeight="1"/>
    <row r="2218" ht="17.25" customHeight="1"/>
    <row r="2219" ht="17.25" customHeight="1"/>
    <row r="2220" ht="17.25" customHeight="1"/>
    <row r="2221" ht="17.25" customHeight="1"/>
    <row r="2222" ht="17.25" customHeight="1"/>
    <row r="2223" ht="17.25" customHeight="1"/>
    <row r="2224" ht="17.25" customHeight="1"/>
    <row r="2225" ht="17.25" customHeight="1"/>
    <row r="2226" ht="17.25" customHeight="1"/>
    <row r="2227" ht="17.25" customHeight="1"/>
    <row r="2228" ht="17.25" customHeight="1"/>
    <row r="2229" ht="17.25" customHeight="1"/>
    <row r="2230" ht="17.25" customHeight="1"/>
    <row r="2231" ht="17.25" customHeight="1"/>
    <row r="2232" ht="17.25" customHeight="1"/>
    <row r="2233" ht="17.25" customHeight="1"/>
    <row r="2234" ht="17.25" customHeight="1"/>
    <row r="2235" ht="17.25" customHeight="1"/>
    <row r="2236" ht="17.25" customHeight="1"/>
    <row r="2237" ht="17.25" customHeight="1"/>
    <row r="2238" ht="17.25" customHeight="1"/>
    <row r="2239" ht="17.25" customHeight="1"/>
    <row r="2240" ht="17.25" customHeight="1"/>
    <row r="2241" ht="17.25" customHeight="1"/>
    <row r="2242" ht="17.25" customHeight="1"/>
    <row r="2243" ht="17.25" customHeight="1"/>
    <row r="2244" ht="17.25" customHeight="1"/>
    <row r="2245" ht="17.25" customHeight="1"/>
    <row r="2246" ht="17.25" customHeight="1"/>
    <row r="2247" ht="17.25" customHeight="1"/>
    <row r="2248" ht="17.25" customHeight="1"/>
    <row r="2249" ht="17.25" customHeight="1"/>
    <row r="2250" ht="17.25" customHeight="1"/>
    <row r="2251" ht="17.25" customHeight="1"/>
    <row r="2252" ht="17.25" customHeight="1"/>
    <row r="2253" ht="17.25" customHeight="1"/>
    <row r="2254" ht="17.25" customHeight="1"/>
    <row r="2255" ht="17.25" customHeight="1"/>
    <row r="2256" ht="17.25" customHeight="1"/>
    <row r="2257" ht="17.25" customHeight="1"/>
    <row r="2258" ht="17.25" customHeight="1"/>
    <row r="2259" ht="17.25" customHeight="1"/>
    <row r="2260" ht="17.25" customHeight="1"/>
    <row r="2261" ht="17.25" customHeight="1"/>
    <row r="2262" ht="17.25" customHeight="1"/>
    <row r="2263" ht="17.25" customHeight="1"/>
    <row r="2264" ht="17.25" customHeight="1"/>
    <row r="2265" ht="17.25" customHeight="1"/>
    <row r="2266" ht="17.25" customHeight="1"/>
    <row r="2267" ht="17.25" customHeight="1"/>
    <row r="2268" ht="17.25" customHeight="1"/>
    <row r="2269" ht="17.25" customHeight="1"/>
    <row r="2270" ht="17.25" customHeight="1"/>
    <row r="2271" ht="17.25" customHeight="1"/>
    <row r="2272" ht="17.25" customHeight="1"/>
    <row r="2273" ht="17.25" customHeight="1"/>
    <row r="2274" ht="17.25" customHeight="1"/>
    <row r="2275" ht="17.25" customHeight="1"/>
    <row r="2276" ht="17.25" customHeight="1"/>
    <row r="2277" ht="17.25" customHeight="1"/>
    <row r="2278" ht="17.25" customHeight="1"/>
    <row r="2279" ht="17.25" customHeight="1"/>
    <row r="2280" ht="17.25" customHeight="1"/>
    <row r="2281" ht="17.25" customHeight="1"/>
    <row r="2282" ht="17.25" customHeight="1"/>
    <row r="2283" ht="17.25" customHeight="1"/>
    <row r="2284" ht="17.25" customHeight="1"/>
    <row r="2285" ht="17.25" customHeight="1"/>
    <row r="2286" ht="17.25" customHeight="1"/>
    <row r="2287" ht="17.25" customHeight="1"/>
    <row r="2288" ht="17.25" customHeight="1"/>
    <row r="2289" ht="17.25" customHeight="1"/>
    <row r="2290" ht="17.25" customHeight="1"/>
    <row r="2291" ht="17.25" customHeight="1"/>
    <row r="2292" ht="17.25" customHeight="1"/>
    <row r="2293" ht="17.25" customHeight="1"/>
    <row r="2294" ht="17.25" customHeight="1"/>
    <row r="2295" ht="17.25" customHeight="1"/>
    <row r="2296" ht="17.25" customHeight="1"/>
    <row r="2297" ht="17.25" customHeight="1"/>
    <row r="2298" ht="17.25" customHeight="1"/>
    <row r="2299" ht="17.25" customHeight="1"/>
    <row r="2300" ht="17.25" customHeight="1"/>
    <row r="2301" ht="17.25" customHeight="1"/>
    <row r="2302" ht="17.25" customHeight="1"/>
    <row r="2303" ht="17.25" customHeight="1"/>
    <row r="2304" ht="17.25" customHeight="1"/>
    <row r="2305" ht="17.25" customHeight="1"/>
    <row r="2306" ht="17.25" customHeight="1"/>
    <row r="2307" ht="17.25" customHeight="1"/>
    <row r="2308" ht="17.25" customHeight="1"/>
    <row r="2309" ht="17.25" customHeight="1"/>
    <row r="2310" ht="17.25" customHeight="1"/>
    <row r="2311" ht="17.25" customHeight="1"/>
    <row r="2312" ht="17.25" customHeight="1"/>
    <row r="2313" ht="17.25" customHeight="1"/>
    <row r="2314" ht="17.25" customHeight="1"/>
    <row r="2315" ht="17.25" customHeight="1"/>
    <row r="2316" ht="17.25" customHeight="1"/>
    <row r="2317" ht="17.25" customHeight="1"/>
    <row r="2318" ht="17.25" customHeight="1"/>
    <row r="2319" ht="17.25" customHeight="1"/>
    <row r="2320" ht="17.25" customHeight="1"/>
    <row r="2321" ht="17.25" customHeight="1"/>
    <row r="2322" ht="17.25" customHeight="1"/>
    <row r="2323" ht="17.25" customHeight="1"/>
    <row r="2324" ht="17.25" customHeight="1"/>
    <row r="2325" ht="17.25" customHeight="1"/>
    <row r="2326" ht="17.25" customHeight="1"/>
    <row r="2327" ht="17.25" customHeight="1"/>
    <row r="2328" ht="17.25" customHeight="1"/>
    <row r="2329" ht="17.25" customHeight="1"/>
    <row r="2330" ht="17.25" customHeight="1"/>
    <row r="2331" ht="17.25" customHeight="1"/>
    <row r="2332" ht="17.25" customHeight="1"/>
    <row r="2333" ht="17.25" customHeight="1"/>
    <row r="2334" ht="17.25" customHeight="1"/>
    <row r="2335" ht="17.25" customHeight="1"/>
    <row r="2336" ht="17.25" customHeight="1"/>
    <row r="2337" ht="17.25" customHeight="1"/>
    <row r="2338" ht="17.25" customHeight="1"/>
    <row r="2339" ht="17.25" customHeight="1"/>
    <row r="2340" ht="17.25" customHeight="1"/>
    <row r="2341" ht="17.25" customHeight="1"/>
    <row r="2342" ht="17.25" customHeight="1"/>
    <row r="2343" ht="17.25" customHeight="1"/>
    <row r="2344" ht="17.25" customHeight="1"/>
    <row r="2345" ht="17.25" customHeight="1"/>
    <row r="2346" ht="17.25" customHeight="1"/>
    <row r="2347" ht="17.25" customHeight="1"/>
    <row r="2348" ht="17.25" customHeight="1"/>
    <row r="2349" ht="17.25" customHeight="1"/>
    <row r="2350" ht="17.25" customHeight="1"/>
    <row r="2351" ht="17.25" customHeight="1"/>
    <row r="2352" ht="17.25" customHeight="1"/>
    <row r="2353" ht="17.25" customHeight="1"/>
    <row r="2354" ht="17.25" customHeight="1"/>
    <row r="2355" ht="17.25" customHeight="1"/>
    <row r="2356" ht="17.25" customHeight="1"/>
    <row r="2357" ht="17.25" customHeight="1"/>
    <row r="2358" ht="17.25" customHeight="1"/>
    <row r="2359" ht="17.25" customHeight="1"/>
    <row r="2360" ht="17.25" customHeight="1"/>
    <row r="2361" ht="17.25" customHeight="1"/>
    <row r="2362" ht="17.25" customHeight="1"/>
    <row r="2363" ht="17.25" customHeight="1"/>
    <row r="2364" ht="17.25" customHeight="1"/>
    <row r="2365" ht="17.25" customHeight="1"/>
    <row r="2366" ht="17.25" customHeight="1"/>
    <row r="2367" ht="17.25" customHeight="1"/>
    <row r="2368" ht="17.25" customHeight="1"/>
    <row r="2369" ht="17.25" customHeight="1"/>
    <row r="2370" ht="17.25" customHeight="1"/>
    <row r="2371" ht="17.25" customHeight="1"/>
    <row r="2372" ht="17.25" customHeight="1"/>
    <row r="2373" ht="17.25" customHeight="1"/>
    <row r="2374" ht="17.25" customHeight="1"/>
    <row r="2375" ht="17.25" customHeight="1"/>
    <row r="2376" ht="17.25" customHeight="1"/>
    <row r="2377" ht="17.25" customHeight="1"/>
    <row r="2378" ht="17.25" customHeight="1"/>
    <row r="2379" ht="17.25" customHeight="1"/>
    <row r="2380" ht="17.25" customHeight="1"/>
    <row r="2381" ht="17.25" customHeight="1"/>
    <row r="2382" ht="17.25" customHeight="1"/>
    <row r="2383" ht="17.25" customHeight="1"/>
    <row r="2384" ht="17.25" customHeight="1"/>
    <row r="2385" ht="17.25" customHeight="1"/>
    <row r="2386" ht="17.25" customHeight="1"/>
    <row r="2387" ht="17.25" customHeight="1"/>
    <row r="2388" ht="17.25" customHeight="1"/>
    <row r="2389" ht="17.25" customHeight="1"/>
    <row r="2390" ht="17.25" customHeight="1"/>
    <row r="2391" ht="17.25" customHeight="1"/>
    <row r="2392" ht="17.25" customHeight="1"/>
    <row r="2393" ht="17.25" customHeight="1"/>
    <row r="2394" ht="17.25" customHeight="1"/>
    <row r="2395" ht="17.25" customHeight="1"/>
    <row r="2396" ht="17.25" customHeight="1"/>
    <row r="2397" ht="17.25" customHeight="1"/>
    <row r="2398" ht="17.25" customHeight="1"/>
    <row r="2399" ht="17.25" customHeight="1"/>
    <row r="2400" ht="17.25" customHeight="1"/>
    <row r="2401" ht="17.25" customHeight="1"/>
    <row r="2402" ht="17.25" customHeight="1"/>
    <row r="2403" ht="17.25" customHeight="1"/>
    <row r="2404" ht="17.25" customHeight="1"/>
    <row r="2405" ht="17.25" customHeight="1"/>
    <row r="2406" ht="17.25" customHeight="1"/>
    <row r="2407" ht="17.25" customHeight="1"/>
    <row r="2408" ht="17.25" customHeight="1"/>
    <row r="2409" ht="17.25" customHeight="1"/>
    <row r="2410" ht="17.25" customHeight="1"/>
    <row r="2411" ht="17.25" customHeight="1"/>
    <row r="2412" ht="17.25" customHeight="1"/>
    <row r="2413" ht="17.25" customHeight="1"/>
    <row r="2414" ht="17.25" customHeight="1"/>
    <row r="2415" ht="17.25" customHeight="1"/>
    <row r="2416" ht="17.25" customHeight="1"/>
    <row r="2417" ht="17.25" customHeight="1"/>
    <row r="2418" ht="17.25" customHeight="1"/>
    <row r="2419" ht="17.25" customHeight="1"/>
    <row r="2420" ht="17.25" customHeight="1"/>
    <row r="2421" ht="17.25" customHeight="1"/>
    <row r="2422" ht="17.25" customHeight="1"/>
    <row r="2423" ht="17.25" customHeight="1"/>
    <row r="2424" ht="17.25" customHeight="1"/>
    <row r="2425" ht="17.25" customHeight="1"/>
    <row r="2426" ht="17.25" customHeight="1"/>
    <row r="2427" ht="17.25" customHeight="1"/>
    <row r="2428" ht="17.25" customHeight="1"/>
    <row r="2429" ht="17.25" customHeight="1"/>
    <row r="2430" ht="17.25" customHeight="1"/>
    <row r="2431" ht="17.25" customHeight="1"/>
    <row r="2432" ht="17.25" customHeight="1"/>
    <row r="2433" ht="17.25" customHeight="1"/>
    <row r="2434" ht="17.25" customHeight="1"/>
    <row r="2435" ht="17.25" customHeight="1"/>
    <row r="2436" ht="17.25" customHeight="1"/>
    <row r="2437" ht="17.25" customHeight="1"/>
    <row r="2438" ht="17.25" customHeight="1"/>
    <row r="2439" ht="17.25" customHeight="1"/>
    <row r="2440" ht="17.25" customHeight="1"/>
    <row r="2441" ht="17.25" customHeight="1"/>
    <row r="2442" ht="17.25" customHeight="1"/>
    <row r="2443" ht="17.25" customHeight="1"/>
    <row r="2444" ht="17.25" customHeight="1"/>
    <row r="2445" ht="17.25" customHeight="1"/>
    <row r="2446" ht="17.25" customHeight="1"/>
    <row r="2447" ht="17.25" customHeight="1"/>
    <row r="2448" ht="17.25" customHeight="1"/>
    <row r="2449" ht="17.25" customHeight="1"/>
    <row r="2450" ht="17.25" customHeight="1"/>
    <row r="2451" ht="17.25" customHeight="1"/>
    <row r="2452" ht="17.25" customHeight="1"/>
    <row r="2453" ht="17.25" customHeight="1"/>
    <row r="2454" ht="17.25" customHeight="1"/>
    <row r="2455" ht="17.25" customHeight="1"/>
    <row r="2456" ht="17.25" customHeight="1"/>
    <row r="2457" ht="17.25" customHeight="1"/>
    <row r="2458" ht="17.25" customHeight="1"/>
    <row r="2459" ht="17.25" customHeight="1"/>
    <row r="2460" ht="17.25" customHeight="1"/>
    <row r="2461" ht="17.25" customHeight="1"/>
    <row r="2462" ht="17.25" customHeight="1"/>
    <row r="2463" ht="17.25" customHeight="1"/>
    <row r="2464" ht="17.25" customHeight="1"/>
    <row r="2465" ht="17.25" customHeight="1"/>
    <row r="2466" ht="17.25" customHeight="1"/>
    <row r="2467" ht="17.25" customHeight="1"/>
    <row r="2468" ht="17.25" customHeight="1"/>
    <row r="2469" ht="17.25" customHeight="1"/>
    <row r="2470" ht="17.25" customHeight="1"/>
    <row r="2471" ht="17.25" customHeight="1"/>
    <row r="2472" ht="17.25" customHeight="1"/>
    <row r="2473" ht="17.25" customHeight="1"/>
    <row r="2474" ht="17.25" customHeight="1"/>
    <row r="2475" ht="17.25" customHeight="1"/>
    <row r="2476" ht="17.25" customHeight="1"/>
    <row r="2477" ht="17.25" customHeight="1"/>
    <row r="2478" ht="17.25" customHeight="1"/>
    <row r="2479" ht="17.25" customHeight="1"/>
    <row r="2480" ht="17.25" customHeight="1"/>
    <row r="2481" ht="17.25" customHeight="1"/>
    <row r="2482" ht="17.25" customHeight="1"/>
    <row r="2483" ht="17.25" customHeight="1"/>
    <row r="2484" ht="17.25" customHeight="1"/>
    <row r="2485" ht="17.25" customHeight="1"/>
    <row r="2486" ht="17.25" customHeight="1"/>
    <row r="2487" ht="17.25" customHeight="1"/>
    <row r="2488" ht="17.25" customHeight="1"/>
    <row r="2489" ht="17.25" customHeight="1"/>
    <row r="2490" ht="17.25" customHeight="1"/>
    <row r="2491" ht="17.25" customHeight="1"/>
    <row r="2492" ht="17.25" customHeight="1"/>
    <row r="2493" ht="17.25" customHeight="1"/>
    <row r="2494" ht="17.25" customHeight="1"/>
    <row r="2495" ht="17.25" customHeight="1"/>
    <row r="2496" ht="17.25" customHeight="1"/>
    <row r="2497" ht="17.25" customHeight="1"/>
    <row r="2498" ht="17.25" customHeight="1"/>
    <row r="2499" ht="17.25" customHeight="1"/>
    <row r="2500" ht="17.25" customHeight="1"/>
    <row r="2501" ht="17.25" customHeight="1"/>
    <row r="2502" ht="17.25" customHeight="1"/>
    <row r="2503" ht="17.25" customHeight="1"/>
    <row r="2504" ht="17.25" customHeight="1"/>
    <row r="2505" ht="17.25" customHeight="1"/>
    <row r="2506" ht="17.25" customHeight="1"/>
    <row r="2507" ht="17.25" customHeight="1"/>
    <row r="2508" ht="17.25" customHeight="1"/>
    <row r="2509" ht="17.25" customHeight="1"/>
    <row r="2510" ht="17.25" customHeight="1"/>
    <row r="2511" ht="17.25" customHeight="1"/>
    <row r="2512" ht="17.25" customHeight="1"/>
    <row r="2513" ht="17.25" customHeight="1"/>
    <row r="2514" ht="17.25" customHeight="1"/>
    <row r="2515" ht="17.25" customHeight="1"/>
    <row r="2516" ht="17.25" customHeight="1"/>
    <row r="2517" ht="17.25" customHeight="1"/>
    <row r="2518" ht="17.25" customHeight="1"/>
    <row r="2519" ht="17.25" customHeight="1"/>
    <row r="2520" ht="17.25" customHeight="1"/>
    <row r="2521" ht="17.25" customHeight="1"/>
    <row r="2522" ht="17.25" customHeight="1"/>
    <row r="2523" ht="17.25" customHeight="1"/>
    <row r="2524" ht="17.25" customHeight="1"/>
    <row r="2525" ht="17.25" customHeight="1"/>
    <row r="2526" ht="17.25" customHeight="1"/>
    <row r="2527" ht="17.25" customHeight="1"/>
    <row r="2528" ht="17.25" customHeight="1"/>
    <row r="2529" ht="17.25" customHeight="1"/>
    <row r="2530" ht="17.25" customHeight="1"/>
    <row r="2531" ht="17.25" customHeight="1"/>
    <row r="2532" ht="17.25" customHeight="1"/>
    <row r="2533" ht="17.25" customHeight="1"/>
    <row r="2534" ht="17.25" customHeight="1"/>
    <row r="2535" ht="17.25" customHeight="1"/>
    <row r="2536" ht="17.25" customHeight="1"/>
    <row r="2537" ht="17.25" customHeight="1"/>
    <row r="2538" ht="17.25" customHeight="1"/>
    <row r="2539" ht="17.25" customHeight="1"/>
    <row r="2540" ht="17.25" customHeight="1"/>
    <row r="2541" ht="17.25" customHeight="1"/>
    <row r="2542" ht="17.25" customHeight="1"/>
    <row r="2543" ht="17.25" customHeight="1"/>
    <row r="2544" ht="17.25" customHeight="1"/>
    <row r="2545" ht="17.25" customHeight="1"/>
    <row r="2546" ht="17.25" customHeight="1"/>
    <row r="2547" ht="17.25" customHeight="1"/>
    <row r="2548" ht="17.25" customHeight="1"/>
    <row r="2549" ht="17.25" customHeight="1"/>
    <row r="2550" ht="17.25" customHeight="1"/>
    <row r="2551" ht="17.25" customHeight="1"/>
    <row r="2552" ht="17.25" customHeight="1"/>
    <row r="2553" ht="17.25" customHeight="1"/>
    <row r="2554" ht="17.25" customHeight="1"/>
    <row r="2555" ht="17.25" customHeight="1"/>
    <row r="2556" ht="17.25" customHeight="1"/>
    <row r="2557" ht="17.25" customHeight="1"/>
    <row r="2558" ht="17.25" customHeight="1"/>
    <row r="2559" ht="17.25" customHeight="1"/>
    <row r="2560" ht="17.25" customHeight="1"/>
    <row r="2561" ht="17.25" customHeight="1"/>
    <row r="2562" ht="17.25" customHeight="1"/>
    <row r="2563" ht="17.25" customHeight="1"/>
    <row r="2564" ht="17.25" customHeight="1"/>
    <row r="2565" ht="17.25" customHeight="1"/>
    <row r="2566" ht="17.25" customHeight="1"/>
    <row r="2567" ht="17.25" customHeight="1"/>
    <row r="2568" ht="17.25" customHeight="1"/>
    <row r="2569" ht="17.25" customHeight="1"/>
    <row r="2570" ht="17.25" customHeight="1"/>
    <row r="2571" ht="17.25" customHeight="1"/>
    <row r="2572" ht="17.25" customHeight="1"/>
    <row r="2573" ht="17.25" customHeight="1"/>
    <row r="2574" ht="17.25" customHeight="1"/>
    <row r="2575" ht="17.25" customHeight="1"/>
    <row r="2576" ht="17.25" customHeight="1"/>
    <row r="2577" ht="17.25" customHeight="1"/>
    <row r="2578" ht="17.25" customHeight="1"/>
    <row r="2579" ht="17.25" customHeight="1"/>
    <row r="2580" ht="17.25" customHeight="1"/>
    <row r="2581" ht="17.25" customHeight="1"/>
    <row r="2582" ht="17.25" customHeight="1"/>
    <row r="2583" ht="17.25" customHeight="1"/>
    <row r="2584" ht="17.25" customHeight="1"/>
    <row r="2585" ht="17.25" customHeight="1"/>
    <row r="2586" ht="17.25" customHeight="1"/>
    <row r="2587" ht="17.25" customHeight="1"/>
    <row r="2588" ht="17.25" customHeight="1"/>
    <row r="2589" ht="17.25" customHeight="1"/>
    <row r="2590" ht="17.25" customHeight="1"/>
    <row r="2591" ht="17.25" customHeight="1"/>
    <row r="2592" ht="17.25" customHeight="1"/>
    <row r="2593" ht="17.25" customHeight="1"/>
    <row r="2594" ht="17.25" customHeight="1"/>
    <row r="2595" ht="17.25" customHeight="1"/>
    <row r="2596" ht="17.25" customHeight="1"/>
    <row r="2597" ht="17.25" customHeight="1"/>
    <row r="2598" ht="17.25" customHeight="1"/>
    <row r="2599" ht="17.25" customHeight="1"/>
    <row r="2600" ht="17.25" customHeight="1"/>
    <row r="2601" ht="17.25" customHeight="1"/>
    <row r="2602" ht="17.25" customHeight="1"/>
    <row r="2603" ht="17.25" customHeight="1"/>
    <row r="2604" ht="17.25" customHeight="1"/>
    <row r="2605" ht="17.25" customHeight="1"/>
    <row r="2606" ht="17.25" customHeight="1"/>
    <row r="2607" ht="17.25" customHeight="1"/>
    <row r="2608" ht="17.25" customHeight="1"/>
    <row r="2609" ht="17.25" customHeight="1"/>
    <row r="2610" ht="17.25" customHeight="1"/>
    <row r="2611" ht="17.25" customHeight="1"/>
    <row r="2612" ht="17.25" customHeight="1"/>
    <row r="2613" ht="17.25" customHeight="1"/>
    <row r="2614" ht="17.25" customHeight="1"/>
    <row r="2615" ht="17.25" customHeight="1"/>
    <row r="2616" ht="17.25" customHeight="1"/>
    <row r="2617" ht="17.25" customHeight="1"/>
    <row r="2618" ht="17.25" customHeight="1"/>
    <row r="2619" ht="17.25" customHeight="1"/>
    <row r="2620" ht="17.25" customHeight="1"/>
    <row r="2621" ht="17.25" customHeight="1"/>
    <row r="2622" ht="17.25" customHeight="1"/>
    <row r="2623" ht="17.25" customHeight="1"/>
    <row r="2624" ht="17.25" customHeight="1"/>
    <row r="2625" ht="17.25" customHeight="1"/>
    <row r="2626" ht="17.25" customHeight="1"/>
    <row r="2627" ht="17.25" customHeight="1"/>
    <row r="2628" ht="17.25" customHeight="1"/>
    <row r="2629" ht="17.25" customHeight="1"/>
    <row r="2630" ht="17.25" customHeight="1"/>
    <row r="2631" ht="17.25" customHeight="1"/>
    <row r="2632" ht="17.25" customHeight="1"/>
    <row r="2633" ht="17.25" customHeight="1"/>
    <row r="2634" ht="17.25" customHeight="1"/>
    <row r="2635" ht="17.25" customHeight="1"/>
    <row r="2636" ht="17.25" customHeight="1"/>
    <row r="2637" ht="17.25" customHeight="1"/>
    <row r="2638" ht="17.25" customHeight="1"/>
    <row r="2639" ht="17.25" customHeight="1"/>
    <row r="2640" ht="17.25" customHeight="1"/>
    <row r="2641" ht="17.25" customHeight="1"/>
    <row r="2642" ht="17.25" customHeight="1"/>
    <row r="2643" ht="17.25" customHeight="1"/>
    <row r="2644" ht="17.25" customHeight="1"/>
    <row r="2645" ht="17.25" customHeight="1"/>
    <row r="2646" ht="17.25" customHeight="1"/>
    <row r="2647" ht="17.25" customHeight="1"/>
    <row r="2648" ht="17.25" customHeight="1"/>
    <row r="2649" ht="17.25" customHeight="1"/>
    <row r="2650" ht="17.25" customHeight="1"/>
    <row r="2651" ht="17.25" customHeight="1"/>
    <row r="2652" ht="17.25" customHeight="1"/>
    <row r="2653" ht="17.25" customHeight="1"/>
    <row r="2654" ht="17.25" customHeight="1"/>
    <row r="2655" ht="17.25" customHeight="1"/>
    <row r="2656" ht="17.25" customHeight="1"/>
    <row r="2657" ht="17.25" customHeight="1"/>
    <row r="2658" ht="17.25" customHeight="1"/>
    <row r="2659" ht="17.25" customHeight="1"/>
    <row r="2660" ht="17.25" customHeight="1"/>
    <row r="2661" ht="17.25" customHeight="1"/>
    <row r="2662" ht="17.25" customHeight="1"/>
    <row r="2663" ht="17.25" customHeight="1"/>
    <row r="2664" ht="17.25" customHeight="1"/>
    <row r="2665" ht="17.25" customHeight="1"/>
    <row r="2666" ht="17.25" customHeight="1"/>
    <row r="2667" ht="17.25" customHeight="1"/>
    <row r="2668" ht="17.25" customHeight="1"/>
    <row r="2669" ht="17.25" customHeight="1"/>
    <row r="2670" ht="17.25" customHeight="1"/>
    <row r="2671" ht="17.25" customHeight="1"/>
    <row r="2672" ht="17.25" customHeight="1"/>
    <row r="2673" ht="17.25" customHeight="1"/>
    <row r="2674" ht="17.25" customHeight="1"/>
    <row r="2675" ht="17.25" customHeight="1"/>
    <row r="2676" ht="17.25" customHeight="1"/>
    <row r="2677" ht="17.25" customHeight="1"/>
    <row r="2678" ht="17.25" customHeight="1"/>
    <row r="2679" ht="17.25" customHeight="1"/>
    <row r="2680" ht="17.25" customHeight="1"/>
    <row r="2681" ht="17.25" customHeight="1"/>
    <row r="2682" ht="17.25" customHeight="1"/>
    <row r="2683" ht="17.25" customHeight="1"/>
    <row r="2684" ht="17.25" customHeight="1"/>
    <row r="2685" ht="17.25" customHeight="1"/>
    <row r="2686" ht="17.25" customHeight="1"/>
    <row r="2687" ht="17.25" customHeight="1"/>
    <row r="2688" ht="17.25" customHeight="1"/>
    <row r="2689" ht="17.25" customHeight="1"/>
    <row r="2690" ht="17.25" customHeight="1"/>
    <row r="2691" ht="17.25" customHeight="1"/>
    <row r="2692" ht="17.25" customHeight="1"/>
    <row r="2693" ht="17.25" customHeight="1"/>
    <row r="2694" ht="17.25" customHeight="1"/>
    <row r="2695" ht="17.25" customHeight="1"/>
    <row r="2696" ht="17.25" customHeight="1"/>
    <row r="2697" ht="17.25" customHeight="1"/>
    <row r="2698" ht="17.25" customHeight="1"/>
    <row r="2699" ht="17.25" customHeight="1"/>
    <row r="2700" ht="17.25" customHeight="1"/>
    <row r="2701" ht="17.25" customHeight="1"/>
    <row r="2702" ht="17.25" customHeight="1"/>
    <row r="2703" ht="17.25" customHeight="1"/>
    <row r="2704" ht="17.25" customHeight="1"/>
    <row r="2705" ht="17.25" customHeight="1"/>
    <row r="2706" ht="17.25" customHeight="1"/>
    <row r="2707" ht="17.25" customHeight="1"/>
    <row r="2708" ht="17.25" customHeight="1"/>
    <row r="2709" ht="17.25" customHeight="1"/>
    <row r="2710" ht="17.25" customHeight="1"/>
    <row r="2711" ht="17.25" customHeight="1"/>
    <row r="2712" ht="17.25" customHeight="1"/>
    <row r="2713" ht="17.25" customHeight="1"/>
    <row r="2714" ht="17.25" customHeight="1"/>
    <row r="2715" ht="17.25" customHeight="1"/>
    <row r="2716" ht="17.25" customHeight="1"/>
    <row r="2717" ht="17.25" customHeight="1"/>
    <row r="2718" ht="17.25" customHeight="1"/>
    <row r="2719" ht="17.25" customHeight="1"/>
    <row r="2720" ht="17.25" customHeight="1"/>
    <row r="2721" ht="17.25" customHeight="1"/>
    <row r="2722" ht="17.25" customHeight="1"/>
    <row r="2723" ht="17.25" customHeight="1"/>
    <row r="2724" ht="17.25" customHeight="1"/>
    <row r="2725" ht="17.25" customHeight="1"/>
    <row r="2726" ht="17.25" customHeight="1"/>
    <row r="2727" ht="17.25" customHeight="1"/>
    <row r="2728" ht="17.25" customHeight="1"/>
    <row r="2729" ht="17.25" customHeight="1"/>
    <row r="2730" ht="17.25" customHeight="1"/>
    <row r="2731" ht="17.25" customHeight="1"/>
    <row r="2732" ht="17.25" customHeight="1"/>
    <row r="2733" ht="17.25" customHeight="1"/>
    <row r="2734" ht="17.25" customHeight="1"/>
    <row r="2735" ht="17.25" customHeight="1"/>
    <row r="2736" ht="17.25" customHeight="1"/>
    <row r="2737" ht="17.25" customHeight="1"/>
    <row r="2738" ht="17.25" customHeight="1"/>
    <row r="2739" ht="17.25" customHeight="1"/>
    <row r="2740" ht="17.25" customHeight="1"/>
    <row r="2741" ht="17.25" customHeight="1"/>
    <row r="2742" ht="17.25" customHeight="1"/>
    <row r="2743" ht="17.25" customHeight="1"/>
    <row r="2744" ht="17.25" customHeight="1"/>
    <row r="2745" ht="17.25" customHeight="1"/>
    <row r="2746" ht="17.25" customHeight="1"/>
    <row r="2747" ht="17.25" customHeight="1"/>
    <row r="2748" ht="17.25" customHeight="1"/>
    <row r="2749" ht="17.25" customHeight="1"/>
    <row r="2750" ht="17.25" customHeight="1"/>
    <row r="2751" ht="17.25" customHeight="1"/>
    <row r="2752" ht="17.25" customHeight="1"/>
    <row r="2753" ht="17.25" customHeight="1"/>
    <row r="2754" ht="17.25" customHeight="1"/>
    <row r="2755" ht="17.25" customHeight="1"/>
    <row r="2756" ht="17.25" customHeight="1"/>
    <row r="2757" ht="17.25" customHeight="1"/>
    <row r="2758" ht="17.25" customHeight="1"/>
    <row r="2759" ht="17.25" customHeight="1"/>
    <row r="2760" ht="17.25" customHeight="1"/>
    <row r="2761" ht="17.25" customHeight="1"/>
    <row r="2762" ht="17.25" customHeight="1"/>
    <row r="2763" ht="17.25" customHeight="1"/>
    <row r="2764" ht="17.25" customHeight="1"/>
    <row r="2765" ht="17.25" customHeight="1"/>
    <row r="2766" ht="17.25" customHeight="1"/>
    <row r="2767" ht="17.25" customHeight="1"/>
    <row r="2768" ht="17.25" customHeight="1"/>
    <row r="2769" ht="17.25" customHeight="1"/>
    <row r="2770" ht="17.25" customHeight="1"/>
    <row r="2771" ht="17.25" customHeight="1"/>
    <row r="2772" ht="17.25" customHeight="1"/>
    <row r="2773" ht="17.25" customHeight="1"/>
    <row r="2774" ht="17.25" customHeight="1"/>
    <row r="2775" ht="17.25" customHeight="1"/>
    <row r="2776" ht="17.25" customHeight="1"/>
    <row r="2777" ht="17.25" customHeight="1"/>
    <row r="2778" ht="17.25" customHeight="1"/>
    <row r="2779" ht="17.25" customHeight="1"/>
    <row r="2780" ht="17.25" customHeight="1"/>
    <row r="2781" ht="17.25" customHeight="1"/>
    <row r="2782" ht="17.25" customHeight="1"/>
    <row r="2783" ht="17.25" customHeight="1"/>
    <row r="2784" ht="17.25" customHeight="1"/>
    <row r="2785" ht="17.25" customHeight="1"/>
    <row r="2786" ht="17.25" customHeight="1"/>
    <row r="2787" ht="17.25" customHeight="1"/>
    <row r="2788" ht="17.25" customHeight="1"/>
    <row r="2789" ht="17.25" customHeight="1"/>
    <row r="2790" ht="17.25" customHeight="1"/>
    <row r="2791" ht="17.25" customHeight="1"/>
    <row r="2792" ht="17.25" customHeight="1"/>
    <row r="2793" ht="17.25" customHeight="1"/>
    <row r="2794" ht="17.25" customHeight="1"/>
    <row r="2795" ht="17.25" customHeight="1"/>
    <row r="2796" ht="17.25" customHeight="1"/>
    <row r="2797" ht="17.25" customHeight="1"/>
    <row r="2798" ht="17.25" customHeight="1"/>
    <row r="2799" ht="17.25" customHeight="1"/>
    <row r="2800" ht="17.25" customHeight="1"/>
    <row r="2801" ht="17.25" customHeight="1"/>
    <row r="2802" ht="17.25" customHeight="1"/>
    <row r="2803" ht="17.25" customHeight="1"/>
    <row r="2804" ht="17.25" customHeight="1"/>
    <row r="2805" ht="17.25" customHeight="1"/>
    <row r="2806" ht="17.25" customHeight="1"/>
    <row r="2807" ht="17.25" customHeight="1"/>
    <row r="2808" ht="17.25" customHeight="1"/>
    <row r="2809" ht="17.25" customHeight="1"/>
    <row r="2810" ht="17.25" customHeight="1"/>
    <row r="2811" ht="17.25" customHeight="1"/>
    <row r="2812" ht="17.25" customHeight="1"/>
    <row r="2813" ht="17.25" customHeight="1"/>
    <row r="2814" ht="17.25" customHeight="1"/>
    <row r="2815" ht="17.25" customHeight="1"/>
    <row r="2816" ht="17.25" customHeight="1"/>
    <row r="2817" ht="17.25" customHeight="1"/>
    <row r="2818" ht="17.25" customHeight="1"/>
    <row r="2819" ht="17.25" customHeight="1"/>
    <row r="2820" ht="17.25" customHeight="1"/>
    <row r="2821" ht="17.25" customHeight="1"/>
    <row r="2822" ht="17.25" customHeight="1"/>
    <row r="2823" ht="17.25" customHeight="1"/>
    <row r="2824" ht="17.25" customHeight="1"/>
    <row r="2825" ht="17.25" customHeight="1"/>
    <row r="2826" ht="17.25" customHeight="1"/>
    <row r="2827" ht="17.25" customHeight="1"/>
    <row r="2828" ht="17.25" customHeight="1"/>
    <row r="2829" ht="17.25" customHeight="1"/>
    <row r="2830" ht="17.25" customHeight="1"/>
    <row r="2831" ht="17.25" customHeight="1"/>
    <row r="2832" ht="17.25" customHeight="1"/>
    <row r="2833" ht="17.25" customHeight="1"/>
    <row r="2834" ht="17.25" customHeight="1"/>
    <row r="2835" ht="17.25" customHeight="1"/>
    <row r="2836" ht="17.25" customHeight="1"/>
    <row r="2837" ht="17.25" customHeight="1"/>
    <row r="2838" ht="17.25" customHeight="1"/>
    <row r="2839" ht="17.25" customHeight="1"/>
    <row r="2840" ht="17.25" customHeight="1"/>
    <row r="2841" ht="17.25" customHeight="1"/>
    <row r="2842" ht="17.25" customHeight="1"/>
    <row r="2843" ht="17.25" customHeight="1"/>
    <row r="2844" ht="17.25" customHeight="1"/>
    <row r="2845" ht="17.25" customHeight="1"/>
    <row r="2846" ht="17.25" customHeight="1"/>
    <row r="2847" ht="17.25" customHeight="1"/>
    <row r="2848" ht="17.25" customHeight="1"/>
    <row r="2849" ht="17.25" customHeight="1"/>
    <row r="2850" ht="17.25" customHeight="1"/>
    <row r="2851" ht="17.25" customHeight="1"/>
    <row r="2852" ht="17.25" customHeight="1"/>
    <row r="2853" ht="17.25" customHeight="1"/>
    <row r="2854" ht="17.25" customHeight="1"/>
    <row r="2855" ht="17.25" customHeight="1"/>
    <row r="2856" ht="17.25" customHeight="1"/>
    <row r="2857" ht="17.25" customHeight="1"/>
    <row r="2858" ht="17.25" customHeight="1"/>
    <row r="2859" ht="17.25" customHeight="1"/>
    <row r="2860" ht="17.25" customHeight="1"/>
    <row r="2861" ht="17.25" customHeight="1"/>
    <row r="2862" ht="17.25" customHeight="1"/>
    <row r="2863" ht="17.25" customHeight="1"/>
    <row r="2864" ht="17.25" customHeight="1"/>
    <row r="2865" ht="17.25" customHeight="1"/>
    <row r="2866" ht="17.25" customHeight="1"/>
    <row r="2867" ht="17.25" customHeight="1"/>
    <row r="2868" ht="17.25" customHeight="1"/>
    <row r="2869" ht="17.25" customHeight="1"/>
    <row r="2870" ht="17.25" customHeight="1"/>
    <row r="2871" ht="17.25" customHeight="1"/>
    <row r="2872" ht="17.25" customHeight="1"/>
    <row r="2873" ht="17.25" customHeight="1"/>
    <row r="2874" ht="17.25" customHeight="1"/>
    <row r="2875" ht="17.25" customHeight="1"/>
    <row r="2876" ht="17.25" customHeight="1"/>
    <row r="2877" ht="17.25" customHeight="1"/>
    <row r="2878" ht="17.25" customHeight="1"/>
    <row r="2879" ht="17.25" customHeight="1"/>
    <row r="2880" ht="17.25" customHeight="1"/>
    <row r="2881" ht="17.25" customHeight="1"/>
    <row r="2882" ht="17.25" customHeight="1"/>
    <row r="2883" ht="17.25" customHeight="1"/>
    <row r="2884" ht="17.25" customHeight="1"/>
    <row r="2885" ht="17.25" customHeight="1"/>
    <row r="2886" ht="17.25" customHeight="1"/>
    <row r="2887" ht="17.25" customHeight="1"/>
    <row r="2888" ht="17.25" customHeight="1"/>
    <row r="2889" ht="17.25" customHeight="1"/>
    <row r="2890" ht="17.25" customHeight="1"/>
    <row r="2891" ht="17.25" customHeight="1"/>
    <row r="2892" ht="17.25" customHeight="1"/>
    <row r="2893" ht="17.25" customHeight="1"/>
    <row r="2894" ht="17.25" customHeight="1"/>
    <row r="2895" ht="17.25" customHeight="1"/>
    <row r="2896" ht="17.25" customHeight="1"/>
    <row r="2897" ht="17.25" customHeight="1"/>
    <row r="2898" ht="17.25" customHeight="1"/>
    <row r="2899" ht="17.25" customHeight="1"/>
    <row r="2900" ht="17.25" customHeight="1"/>
    <row r="2901" ht="17.25" customHeight="1"/>
    <row r="2902" ht="17.25" customHeight="1"/>
    <row r="2903" ht="17.25" customHeight="1"/>
    <row r="2904" ht="17.25" customHeight="1"/>
    <row r="2905" ht="17.25" customHeight="1"/>
    <row r="2906" ht="17.25" customHeight="1"/>
    <row r="2907" ht="17.25" customHeight="1"/>
    <row r="2908" ht="17.25" customHeight="1"/>
    <row r="2909" ht="17.25" customHeight="1"/>
    <row r="2910" ht="17.25" customHeight="1"/>
    <row r="2911" ht="17.25" customHeight="1"/>
    <row r="2912" ht="17.25" customHeight="1"/>
    <row r="2913" ht="17.25" customHeight="1"/>
    <row r="2914" ht="17.25" customHeight="1"/>
    <row r="2915" ht="17.25" customHeight="1"/>
    <row r="2916" ht="17.25" customHeight="1"/>
    <row r="2917" ht="17.25" customHeight="1"/>
    <row r="2918" ht="17.25" customHeight="1"/>
    <row r="2919" ht="17.25" customHeight="1"/>
    <row r="2920" ht="17.25" customHeight="1"/>
    <row r="2921" ht="17.25" customHeight="1"/>
    <row r="2922" ht="17.25" customHeight="1"/>
    <row r="2923" ht="17.25" customHeight="1"/>
    <row r="2924" ht="17.25" customHeight="1"/>
    <row r="2925" ht="17.25" customHeight="1"/>
    <row r="2926" ht="17.25" customHeight="1"/>
    <row r="2927" ht="17.25" customHeight="1"/>
    <row r="2928" ht="17.25" customHeight="1"/>
    <row r="2929" ht="17.25" customHeight="1"/>
    <row r="2930" ht="17.25" customHeight="1"/>
    <row r="2931" ht="17.25" customHeight="1"/>
    <row r="2932" ht="17.25" customHeight="1"/>
    <row r="2933" ht="17.25" customHeight="1"/>
    <row r="2934" ht="17.25" customHeight="1"/>
    <row r="2935" ht="17.25" customHeight="1"/>
    <row r="2936" ht="17.25" customHeight="1"/>
    <row r="2937" ht="17.25" customHeight="1"/>
    <row r="2938" ht="17.25" customHeight="1"/>
    <row r="2939" ht="17.25" customHeight="1"/>
    <row r="2940" ht="17.25" customHeight="1"/>
    <row r="2941" ht="17.25" customHeight="1"/>
    <row r="2942" ht="17.25" customHeight="1"/>
    <row r="2943" ht="17.25" customHeight="1"/>
    <row r="2944" ht="17.25" customHeight="1"/>
    <row r="2945" ht="17.25" customHeight="1"/>
    <row r="2946" ht="17.25" customHeight="1"/>
    <row r="2947" ht="17.25" customHeight="1"/>
    <row r="2948" ht="17.25" customHeight="1"/>
    <row r="2949" ht="17.25" customHeight="1"/>
    <row r="2950" ht="17.25" customHeight="1"/>
    <row r="2951" ht="17.25" customHeight="1"/>
    <row r="2952" ht="17.25" customHeight="1"/>
    <row r="2953" ht="17.25" customHeight="1"/>
    <row r="2954" ht="17.25" customHeight="1"/>
    <row r="2955" ht="17.25" customHeight="1"/>
    <row r="2956" ht="17.25" customHeight="1"/>
    <row r="2957" ht="17.25" customHeight="1"/>
    <row r="2958" ht="17.25" customHeight="1"/>
    <row r="2959" ht="17.25" customHeight="1"/>
    <row r="2960" ht="17.25" customHeight="1"/>
    <row r="2961" ht="17.25" customHeight="1"/>
    <row r="2962" ht="17.25" customHeight="1"/>
    <row r="2963" ht="17.25" customHeight="1"/>
    <row r="2964" ht="17.25" customHeight="1"/>
    <row r="2965" ht="17.25" customHeight="1"/>
    <row r="2966" ht="17.25" customHeight="1"/>
    <row r="2967" ht="17.25" customHeight="1"/>
    <row r="2968" ht="17.25" customHeight="1"/>
    <row r="2969" ht="17.25" customHeight="1"/>
    <row r="2970" ht="17.25" customHeight="1"/>
    <row r="2971" ht="17.25" customHeight="1"/>
    <row r="2972" ht="17.25" customHeight="1"/>
    <row r="2973" ht="17.25" customHeight="1"/>
    <row r="2974" ht="17.25" customHeight="1"/>
    <row r="2975" ht="17.25" customHeight="1"/>
    <row r="2976" ht="17.25" customHeight="1"/>
    <row r="2977" ht="17.25" customHeight="1"/>
    <row r="2978" ht="17.25" customHeight="1"/>
    <row r="2979" ht="17.25" customHeight="1"/>
    <row r="2980" ht="17.25" customHeight="1"/>
    <row r="2981" ht="17.25" customHeight="1"/>
    <row r="2982" ht="17.25" customHeight="1"/>
    <row r="2983" ht="17.25" customHeight="1"/>
    <row r="2984" ht="17.25" customHeight="1"/>
    <row r="2985" ht="17.25" customHeight="1"/>
    <row r="2986" ht="17.25" customHeight="1"/>
    <row r="2987" ht="17.25" customHeight="1"/>
    <row r="2988" ht="17.25" customHeight="1"/>
    <row r="2989" ht="17.25" customHeight="1"/>
    <row r="2990" ht="17.25" customHeight="1"/>
    <row r="2991" ht="17.25" customHeight="1"/>
    <row r="2992" ht="17.25" customHeight="1"/>
    <row r="2993" ht="17.25" customHeight="1"/>
    <row r="2994" ht="17.25" customHeight="1"/>
    <row r="2995" ht="17.25" customHeight="1"/>
    <row r="2996" ht="17.25" customHeight="1"/>
    <row r="2997" ht="17.25" customHeight="1"/>
    <row r="2998" ht="17.25" customHeight="1"/>
    <row r="2999" ht="17.25" customHeight="1"/>
    <row r="3000" ht="17.25" customHeight="1"/>
    <row r="3001" ht="17.25" customHeight="1"/>
    <row r="3002" ht="17.25" customHeight="1"/>
    <row r="3003" ht="17.25" customHeight="1"/>
    <row r="3004" ht="17.25" customHeight="1"/>
    <row r="3005" ht="17.25" customHeight="1"/>
    <row r="3006" ht="17.25" customHeight="1"/>
    <row r="3007" ht="17.25" customHeight="1"/>
    <row r="3008" ht="17.25" customHeight="1"/>
    <row r="3009" ht="17.25" customHeight="1"/>
    <row r="3010" ht="17.25" customHeight="1"/>
    <row r="3011" ht="17.25" customHeight="1"/>
    <row r="3012" ht="17.25" customHeight="1"/>
    <row r="3013" ht="17.25" customHeight="1"/>
    <row r="3014" ht="17.25" customHeight="1"/>
    <row r="3015" ht="17.25" customHeight="1"/>
    <row r="3016" ht="17.25" customHeight="1"/>
    <row r="3017" ht="17.25" customHeight="1"/>
    <row r="3018" ht="17.25" customHeight="1"/>
    <row r="3019" ht="17.25" customHeight="1"/>
    <row r="3020" ht="17.25" customHeight="1"/>
    <row r="3021" ht="17.25" customHeight="1"/>
    <row r="3022" ht="17.25" customHeight="1"/>
    <row r="3023" ht="17.25" customHeight="1"/>
    <row r="3024" ht="17.25" customHeight="1"/>
    <row r="3025" ht="17.25" customHeight="1"/>
    <row r="3026" ht="17.25" customHeight="1"/>
    <row r="3027" ht="17.25" customHeight="1"/>
    <row r="3028" ht="17.25" customHeight="1"/>
    <row r="3029" ht="17.25" customHeight="1"/>
    <row r="3030" ht="17.25" customHeight="1"/>
    <row r="3031" ht="17.25" customHeight="1"/>
    <row r="3032" ht="17.25" customHeight="1"/>
    <row r="3033" ht="17.25" customHeight="1"/>
    <row r="3034" ht="17.25" customHeight="1"/>
    <row r="3035" ht="17.25" customHeight="1"/>
    <row r="3036" ht="17.25" customHeight="1"/>
    <row r="3037" ht="17.25" customHeight="1"/>
    <row r="3038" ht="17.25" customHeight="1"/>
    <row r="3039" ht="17.25" customHeight="1"/>
    <row r="3040" ht="17.25" customHeight="1"/>
    <row r="3041" ht="17.25" customHeight="1"/>
    <row r="3042" ht="17.25" customHeight="1"/>
    <row r="3043" ht="17.25" customHeight="1"/>
    <row r="3044" ht="17.25" customHeight="1"/>
    <row r="3045" ht="17.25" customHeight="1"/>
    <row r="3046" ht="17.25" customHeight="1"/>
    <row r="3047" ht="17.25" customHeight="1"/>
    <row r="3048" ht="17.25" customHeight="1"/>
    <row r="3049" ht="17.25" customHeight="1"/>
    <row r="3050" ht="17.25" customHeight="1"/>
    <row r="3051" ht="17.25" customHeight="1"/>
    <row r="3052" ht="17.25" customHeight="1"/>
    <row r="3053" ht="17.25" customHeight="1"/>
    <row r="3054" ht="17.25" customHeight="1"/>
    <row r="3055" ht="17.25" customHeight="1"/>
    <row r="3056" ht="17.25" customHeight="1"/>
    <row r="3057" ht="17.25" customHeight="1"/>
    <row r="3058" ht="17.25" customHeight="1"/>
    <row r="3059" ht="17.25" customHeight="1"/>
    <row r="3060" ht="17.25" customHeight="1"/>
    <row r="3061" ht="17.25" customHeight="1"/>
    <row r="3062" ht="17.25" customHeight="1"/>
    <row r="3063" ht="17.25" customHeight="1"/>
    <row r="3064" ht="17.25" customHeight="1"/>
    <row r="3065" ht="17.25" customHeight="1"/>
    <row r="3066" ht="17.25" customHeight="1"/>
    <row r="3067" ht="17.25" customHeight="1"/>
    <row r="3068" ht="17.25" customHeight="1"/>
    <row r="3069" ht="17.25" customHeight="1"/>
    <row r="3070" ht="17.25" customHeight="1"/>
    <row r="3071" ht="17.25" customHeight="1"/>
    <row r="3072" ht="17.25" customHeight="1"/>
    <row r="3073" ht="17.25" customHeight="1"/>
    <row r="3074" ht="17.25" customHeight="1"/>
    <row r="3075" ht="17.25" customHeight="1"/>
    <row r="3076" ht="17.25" customHeight="1"/>
    <row r="3077" ht="17.25" customHeight="1"/>
    <row r="3078" ht="17.25" customHeight="1"/>
    <row r="3079" ht="17.25" customHeight="1"/>
    <row r="3080" ht="17.25" customHeight="1"/>
    <row r="3081" ht="17.25" customHeight="1"/>
    <row r="3082" ht="17.25" customHeight="1"/>
    <row r="3083" ht="17.25" customHeight="1"/>
    <row r="3084" ht="17.25" customHeight="1"/>
    <row r="3085" ht="17.25" customHeight="1"/>
    <row r="3086" ht="17.25" customHeight="1"/>
    <row r="3087" ht="17.25" customHeight="1"/>
    <row r="3088" ht="17.25" customHeight="1"/>
    <row r="3089" ht="17.25" customHeight="1"/>
    <row r="3090" ht="17.25" customHeight="1"/>
    <row r="3091" ht="17.25" customHeight="1"/>
    <row r="3092" ht="17.25" customHeight="1"/>
    <row r="3093" ht="17.25" customHeight="1"/>
    <row r="3094" ht="17.25" customHeight="1"/>
    <row r="3095" ht="17.25" customHeight="1"/>
    <row r="3096" ht="17.25" customHeight="1"/>
    <row r="3097" ht="17.25" customHeight="1"/>
    <row r="3098" ht="17.25" customHeight="1"/>
    <row r="3099" ht="17.25" customHeight="1"/>
    <row r="3100" ht="17.25" customHeight="1"/>
    <row r="3101" ht="17.25" customHeight="1"/>
    <row r="3102" ht="17.25" customHeight="1"/>
    <row r="3103" ht="17.25" customHeight="1"/>
    <row r="3104" ht="17.25" customHeight="1"/>
    <row r="3105" ht="17.25" customHeight="1"/>
    <row r="3106" ht="17.25" customHeight="1"/>
    <row r="3107" ht="17.25" customHeight="1"/>
    <row r="3108" ht="17.25" customHeight="1"/>
    <row r="3109" ht="17.25" customHeight="1"/>
    <row r="3110" ht="17.25" customHeight="1"/>
    <row r="3111" ht="17.25" customHeight="1"/>
    <row r="3112" ht="17.25" customHeight="1"/>
    <row r="3113" ht="17.25" customHeight="1"/>
    <row r="3114" ht="17.25" customHeight="1"/>
    <row r="3115" ht="17.25" customHeight="1"/>
    <row r="3116" ht="17.25" customHeight="1"/>
    <row r="3117" ht="17.25" customHeight="1"/>
    <row r="3118" ht="17.25" customHeight="1"/>
    <row r="3119" ht="17.25" customHeight="1"/>
    <row r="3120" ht="17.25" customHeight="1"/>
    <row r="3121" ht="17.25" customHeight="1"/>
    <row r="3122" ht="17.25" customHeight="1"/>
    <row r="3123" ht="17.25" customHeight="1"/>
    <row r="3124" ht="17.25" customHeight="1"/>
    <row r="3125" ht="17.25" customHeight="1"/>
    <row r="3126" ht="17.25" customHeight="1"/>
    <row r="3127" ht="17.25" customHeight="1"/>
    <row r="3128" ht="17.25" customHeight="1"/>
    <row r="3129" ht="17.25" customHeight="1"/>
    <row r="3130" ht="17.25" customHeight="1"/>
    <row r="3131" ht="17.25" customHeight="1"/>
    <row r="3132" ht="17.25" customHeight="1"/>
    <row r="3133" ht="17.25" customHeight="1"/>
    <row r="3134" ht="17.25" customHeight="1"/>
    <row r="3135" ht="17.25" customHeight="1"/>
    <row r="3136" ht="17.25" customHeight="1"/>
    <row r="3137" ht="17.25" customHeight="1"/>
    <row r="3138" ht="17.25" customHeight="1"/>
    <row r="3139" ht="17.25" customHeight="1"/>
    <row r="3140" ht="17.25" customHeight="1"/>
    <row r="3141" ht="17.25" customHeight="1"/>
    <row r="3142" ht="17.25" customHeight="1"/>
    <row r="3143" ht="17.25" customHeight="1"/>
    <row r="3144" ht="17.25" customHeight="1"/>
    <row r="3145" ht="17.25" customHeight="1"/>
    <row r="3146" ht="17.25" customHeight="1"/>
    <row r="3147" ht="17.25" customHeight="1"/>
    <row r="3148" ht="17.25" customHeight="1"/>
    <row r="3149" ht="17.25" customHeight="1"/>
    <row r="3150" ht="17.25" customHeight="1"/>
    <row r="3151" ht="17.25" customHeight="1"/>
    <row r="3152" ht="17.25" customHeight="1"/>
    <row r="3153" ht="17.25" customHeight="1"/>
    <row r="3154" ht="17.25" customHeight="1"/>
    <row r="3155" ht="17.25" customHeight="1"/>
    <row r="3156" ht="17.25" customHeight="1"/>
    <row r="3157" ht="17.25" customHeight="1"/>
    <row r="3158" ht="17.25" customHeight="1"/>
    <row r="3159" ht="17.25" customHeight="1"/>
    <row r="3160" ht="17.25" customHeight="1"/>
    <row r="3161" ht="17.25" customHeight="1"/>
    <row r="3162" ht="17.25" customHeight="1"/>
    <row r="3163" ht="17.25" customHeight="1"/>
    <row r="3164" ht="17.25" customHeight="1"/>
    <row r="3165" ht="17.25" customHeight="1"/>
    <row r="3166" ht="17.25" customHeight="1"/>
    <row r="3167" ht="17.25" customHeight="1"/>
    <row r="3168" ht="17.25" customHeight="1"/>
    <row r="3169" ht="17.25" customHeight="1"/>
    <row r="3170" ht="17.25" customHeight="1"/>
    <row r="3171" ht="17.25" customHeight="1"/>
    <row r="3172" ht="17.25" customHeight="1"/>
    <row r="3173" ht="17.25" customHeight="1"/>
    <row r="3174" ht="17.25" customHeight="1"/>
    <row r="3175" ht="17.25" customHeight="1"/>
    <row r="3176" ht="17.25" customHeight="1"/>
    <row r="3177" ht="17.25" customHeight="1"/>
    <row r="3178" ht="17.25" customHeight="1"/>
    <row r="3179" ht="17.25" customHeight="1"/>
    <row r="3180" ht="17.25" customHeight="1"/>
    <row r="3181" ht="17.25" customHeight="1"/>
    <row r="3182" ht="17.25" customHeight="1"/>
    <row r="3183" ht="17.25" customHeight="1"/>
    <row r="3184" ht="17.25" customHeight="1"/>
    <row r="3185" ht="17.25" customHeight="1"/>
    <row r="3186" ht="17.25" customHeight="1"/>
    <row r="3187" ht="17.25" customHeight="1"/>
    <row r="3188" ht="17.25" customHeight="1"/>
    <row r="3189" ht="17.25" customHeight="1"/>
    <row r="3190" ht="17.25" customHeight="1"/>
    <row r="3191" ht="17.25" customHeight="1"/>
    <row r="3192" ht="17.25" customHeight="1"/>
    <row r="3193" ht="17.25" customHeight="1"/>
    <row r="3194" ht="17.25" customHeight="1"/>
    <row r="3195" ht="17.25" customHeight="1"/>
    <row r="3196" ht="17.25" customHeight="1"/>
    <row r="3197" ht="17.25" customHeight="1"/>
    <row r="3198" ht="17.25" customHeight="1"/>
    <row r="3199" ht="17.25" customHeight="1"/>
    <row r="3200" ht="17.25" customHeight="1"/>
    <row r="3201" ht="17.25" customHeight="1"/>
    <row r="3202" ht="17.25" customHeight="1"/>
    <row r="3203" ht="17.25" customHeight="1"/>
    <row r="3204" ht="17.25" customHeight="1"/>
    <row r="3205" ht="17.25" customHeight="1"/>
    <row r="3206" ht="17.25" customHeight="1"/>
    <row r="3207" ht="17.25" customHeight="1"/>
    <row r="3208" ht="17.25" customHeight="1"/>
    <row r="3209" ht="17.25" customHeight="1"/>
    <row r="3210" ht="17.25" customHeight="1"/>
    <row r="3211" ht="17.25" customHeight="1"/>
    <row r="3212" ht="17.25" customHeight="1"/>
    <row r="3213" ht="17.25" customHeight="1"/>
    <row r="3214" ht="17.25" customHeight="1"/>
    <row r="3215" ht="17.25" customHeight="1"/>
    <row r="3216" ht="17.25" customHeight="1"/>
    <row r="3217" ht="17.25" customHeight="1"/>
    <row r="3218" ht="17.25" customHeight="1"/>
    <row r="3219" ht="17.25" customHeight="1"/>
    <row r="3220" ht="17.25" customHeight="1"/>
    <row r="3221" ht="17.25" customHeight="1"/>
    <row r="3222" ht="17.25" customHeight="1"/>
    <row r="3223" ht="17.25" customHeight="1"/>
    <row r="3224" ht="17.25" customHeight="1"/>
    <row r="3225" ht="17.25" customHeight="1"/>
    <row r="3226" ht="17.25" customHeight="1"/>
    <row r="3227" ht="17.25" customHeight="1"/>
    <row r="3228" ht="17.25" customHeight="1"/>
    <row r="3229" ht="17.25" customHeight="1"/>
    <row r="3230" ht="17.25" customHeight="1"/>
    <row r="3231" ht="17.25" customHeight="1"/>
    <row r="3232" ht="17.25" customHeight="1"/>
    <row r="3233" ht="17.25" customHeight="1"/>
    <row r="3234" ht="17.25" customHeight="1"/>
    <row r="3235" ht="17.25" customHeight="1"/>
    <row r="3236" ht="17.25" customHeight="1"/>
    <row r="3237" ht="17.25" customHeight="1"/>
    <row r="3238" ht="17.25" customHeight="1"/>
    <row r="3239" ht="17.25" customHeight="1"/>
    <row r="3240" ht="17.25" customHeight="1"/>
    <row r="3241" ht="17.25" customHeight="1"/>
    <row r="3242" ht="17.25" customHeight="1"/>
    <row r="3243" ht="17.25" customHeight="1"/>
    <row r="3244" ht="17.25" customHeight="1"/>
    <row r="3245" ht="17.25" customHeight="1"/>
    <row r="3246" ht="17.25" customHeight="1"/>
    <row r="3247" ht="17.25" customHeight="1"/>
    <row r="3248" ht="17.25" customHeight="1"/>
    <row r="3249" ht="17.25" customHeight="1"/>
    <row r="3250" ht="17.25" customHeight="1"/>
    <row r="3251" ht="17.25" customHeight="1"/>
    <row r="3252" ht="17.25" customHeight="1"/>
    <row r="3253" ht="17.25" customHeight="1"/>
    <row r="3254" ht="17.25" customHeight="1"/>
    <row r="3255" ht="17.25" customHeight="1"/>
    <row r="3256" ht="17.25" customHeight="1"/>
    <row r="3257" ht="17.25" customHeight="1"/>
    <row r="3258" ht="17.25" customHeight="1"/>
    <row r="3259" ht="17.25" customHeight="1"/>
    <row r="3260" ht="17.25" customHeight="1"/>
    <row r="3261" ht="17.25" customHeight="1"/>
    <row r="3262" ht="17.25" customHeight="1"/>
    <row r="3263" ht="17.25" customHeight="1"/>
    <row r="3264" ht="17.25" customHeight="1"/>
    <row r="3265" ht="17.25" customHeight="1"/>
    <row r="3266" ht="17.25" customHeight="1"/>
    <row r="3267" ht="17.25" customHeight="1"/>
    <row r="3268" ht="17.25" customHeight="1"/>
    <row r="3269" ht="17.25" customHeight="1"/>
    <row r="3270" ht="17.25" customHeight="1"/>
    <row r="3271" ht="17.25" customHeight="1"/>
    <row r="3272" ht="17.25" customHeight="1"/>
    <row r="3273" ht="17.25" customHeight="1"/>
    <row r="3274" ht="17.25" customHeight="1"/>
    <row r="3275" ht="17.25" customHeight="1"/>
    <row r="3276" ht="17.25" customHeight="1"/>
    <row r="3277" ht="17.25" customHeight="1"/>
    <row r="3278" ht="17.25" customHeight="1"/>
    <row r="3279" ht="17.25" customHeight="1"/>
    <row r="3280" ht="17.25" customHeight="1"/>
    <row r="3281" ht="17.25" customHeight="1"/>
    <row r="3282" ht="17.25" customHeight="1"/>
    <row r="3283" ht="17.25" customHeight="1"/>
    <row r="3284" ht="17.25" customHeight="1"/>
    <row r="3285" ht="17.25" customHeight="1"/>
    <row r="3286" ht="17.25" customHeight="1"/>
    <row r="3287" ht="17.25" customHeight="1"/>
    <row r="3288" ht="17.25" customHeight="1"/>
    <row r="3289" ht="17.25" customHeight="1"/>
    <row r="3290" ht="17.25" customHeight="1"/>
    <row r="3291" ht="17.25" customHeight="1"/>
    <row r="3292" ht="17.25" customHeight="1"/>
    <row r="3293" ht="17.25" customHeight="1"/>
    <row r="3294" ht="17.25" customHeight="1"/>
    <row r="3295" ht="17.25" customHeight="1"/>
    <row r="3296" ht="17.25" customHeight="1"/>
    <row r="3297" ht="17.25" customHeight="1"/>
    <row r="3298" ht="17.25" customHeight="1"/>
    <row r="3299" ht="17.25" customHeight="1"/>
    <row r="3300" ht="17.25" customHeight="1"/>
    <row r="3301" ht="17.25" customHeight="1"/>
    <row r="3302" ht="17.25" customHeight="1"/>
    <row r="3303" ht="17.25" customHeight="1"/>
    <row r="3304" ht="17.25" customHeight="1"/>
    <row r="3305" ht="17.25" customHeight="1"/>
    <row r="3306" ht="17.25" customHeight="1"/>
    <row r="3307" ht="17.25" customHeight="1"/>
    <row r="3308" ht="17.25" customHeight="1"/>
    <row r="3309" ht="17.25" customHeight="1"/>
    <row r="3310" ht="17.25" customHeight="1"/>
    <row r="3311" ht="17.25" customHeight="1"/>
    <row r="3312" ht="17.25" customHeight="1"/>
    <row r="3313" ht="17.25" customHeight="1"/>
    <row r="3314" ht="17.25" customHeight="1"/>
    <row r="3315" ht="17.25" customHeight="1"/>
    <row r="3316" ht="17.25" customHeight="1"/>
    <row r="3317" ht="17.25" customHeight="1"/>
    <row r="3318" ht="17.25" customHeight="1"/>
    <row r="3319" ht="17.25" customHeight="1"/>
    <row r="3320" ht="17.25" customHeight="1"/>
    <row r="3321" ht="17.25" customHeight="1"/>
    <row r="3322" ht="17.25" customHeight="1"/>
    <row r="3323" ht="17.25" customHeight="1"/>
    <row r="3324" ht="17.25" customHeight="1"/>
    <row r="3325" ht="17.25" customHeight="1"/>
    <row r="3326" ht="17.25" customHeight="1"/>
    <row r="3327" ht="17.25" customHeight="1"/>
    <row r="3328" ht="17.25" customHeight="1"/>
    <row r="3329" ht="17.25" customHeight="1"/>
    <row r="3330" ht="17.25" customHeight="1"/>
    <row r="3331" ht="17.25" customHeight="1"/>
    <row r="3332" ht="17.25" customHeight="1"/>
    <row r="3333" ht="17.25" customHeight="1"/>
    <row r="3334" ht="17.25" customHeight="1"/>
    <row r="3335" ht="17.25" customHeight="1"/>
    <row r="3336" ht="17.25" customHeight="1"/>
    <row r="3337" ht="17.25" customHeight="1"/>
    <row r="3338" ht="17.25" customHeight="1"/>
    <row r="3339" ht="17.25" customHeight="1"/>
    <row r="3340" ht="17.25" customHeight="1"/>
    <row r="3341" ht="17.25" customHeight="1"/>
    <row r="3342" ht="17.25" customHeight="1"/>
    <row r="3343" ht="17.25" customHeight="1"/>
    <row r="3344" ht="17.25" customHeight="1"/>
    <row r="3345" ht="17.25" customHeight="1"/>
    <row r="3346" ht="17.25" customHeight="1"/>
    <row r="3347" ht="17.25" customHeight="1"/>
    <row r="3348" ht="17.25" customHeight="1"/>
    <row r="3349" ht="17.25" customHeight="1"/>
    <row r="3350" ht="17.25" customHeight="1"/>
    <row r="3351" ht="17.25" customHeight="1"/>
    <row r="3352" ht="17.25" customHeight="1"/>
    <row r="3353" ht="17.25" customHeight="1"/>
    <row r="3354" ht="17.25" customHeight="1"/>
    <row r="3355" ht="17.25" customHeight="1"/>
    <row r="3356" ht="17.25" customHeight="1"/>
    <row r="3357" ht="17.25" customHeight="1"/>
    <row r="3358" ht="17.25" customHeight="1"/>
    <row r="3359" ht="17.25" customHeight="1"/>
    <row r="3360" ht="17.25" customHeight="1"/>
    <row r="3361" ht="17.25" customHeight="1"/>
    <row r="3362" ht="17.25" customHeight="1"/>
    <row r="3363" ht="17.25" customHeight="1"/>
    <row r="3364" ht="17.25" customHeight="1"/>
    <row r="3365" ht="17.25" customHeight="1"/>
    <row r="3366" ht="17.25" customHeight="1"/>
    <row r="3367" ht="17.25" customHeight="1"/>
    <row r="3368" ht="17.25" customHeight="1"/>
    <row r="3369" ht="17.25" customHeight="1"/>
    <row r="3370" ht="17.25" customHeight="1"/>
    <row r="3371" ht="17.25" customHeight="1"/>
    <row r="3372" ht="17.25" customHeight="1"/>
    <row r="3373" ht="17.25" customHeight="1"/>
    <row r="3374" ht="17.25" customHeight="1"/>
    <row r="3375" ht="17.25" customHeight="1"/>
    <row r="3376" ht="17.25" customHeight="1"/>
    <row r="3377" ht="17.25" customHeight="1"/>
    <row r="3378" ht="17.25" customHeight="1"/>
    <row r="3379" ht="17.25" customHeight="1"/>
    <row r="3380" ht="17.25" customHeight="1"/>
    <row r="3381" ht="17.25" customHeight="1"/>
    <row r="3382" ht="17.25" customHeight="1"/>
    <row r="3383" ht="17.25" customHeight="1"/>
    <row r="3384" ht="17.25" customHeight="1"/>
    <row r="3385" ht="17.25" customHeight="1"/>
    <row r="3386" ht="17.25" customHeight="1"/>
    <row r="3387" ht="17.25" customHeight="1"/>
    <row r="3388" ht="17.25" customHeight="1"/>
    <row r="3389" ht="17.25" customHeight="1"/>
    <row r="3390" ht="17.25" customHeight="1"/>
    <row r="3391" ht="17.25" customHeight="1"/>
    <row r="3392" ht="17.25" customHeight="1"/>
    <row r="3393" ht="17.25" customHeight="1"/>
    <row r="3394" ht="17.25" customHeight="1"/>
    <row r="3395" ht="17.25" customHeight="1"/>
    <row r="3396" ht="17.25" customHeight="1"/>
    <row r="3397" ht="17.25" customHeight="1"/>
    <row r="3398" ht="17.25" customHeight="1"/>
    <row r="3399" ht="17.25" customHeight="1"/>
    <row r="3400" ht="17.25" customHeight="1"/>
    <row r="3401" ht="17.25" customHeight="1"/>
    <row r="3402" ht="17.25" customHeight="1"/>
    <row r="3403" ht="17.25" customHeight="1"/>
    <row r="3404" ht="17.25" customHeight="1"/>
    <row r="3405" ht="17.25" customHeight="1"/>
    <row r="3406" ht="17.25" customHeight="1"/>
    <row r="3407" ht="17.25" customHeight="1"/>
    <row r="3408" ht="17.25" customHeight="1"/>
    <row r="3409" ht="17.25" customHeight="1"/>
    <row r="3410" ht="17.25" customHeight="1"/>
    <row r="3411" ht="17.25" customHeight="1"/>
    <row r="3412" ht="17.25" customHeight="1"/>
    <row r="3413" ht="17.25" customHeight="1"/>
    <row r="3414" ht="17.25" customHeight="1"/>
    <row r="3415" ht="17.25" customHeight="1"/>
    <row r="3416" ht="17.25" customHeight="1"/>
    <row r="3417" ht="17.25" customHeight="1"/>
    <row r="3418" ht="17.25" customHeight="1"/>
    <row r="3419" ht="17.25" customHeight="1"/>
    <row r="3420" ht="17.25" customHeight="1"/>
    <row r="3421" ht="17.25" customHeight="1"/>
    <row r="3422" ht="17.25" customHeight="1"/>
    <row r="3423" ht="17.25" customHeight="1"/>
    <row r="3424" ht="17.25" customHeight="1"/>
    <row r="3425" ht="17.25" customHeight="1"/>
    <row r="3426" ht="17.25" customHeight="1"/>
    <row r="3427" ht="17.25" customHeight="1"/>
    <row r="3428" ht="17.25" customHeight="1"/>
    <row r="3429" ht="17.25" customHeight="1"/>
    <row r="3430" ht="17.25" customHeight="1"/>
    <row r="3431" ht="17.25" customHeight="1"/>
    <row r="3432" ht="17.25" customHeight="1"/>
    <row r="3433" ht="17.25" customHeight="1"/>
    <row r="3434" ht="17.25" customHeight="1"/>
    <row r="3435" ht="17.25" customHeight="1"/>
    <row r="3436" ht="17.25" customHeight="1"/>
    <row r="3437" ht="17.25" customHeight="1"/>
    <row r="3438" ht="17.25" customHeight="1"/>
    <row r="3439" ht="17.25" customHeight="1"/>
    <row r="3440" ht="17.25" customHeight="1"/>
    <row r="3441" ht="17.25" customHeight="1"/>
    <row r="3442" ht="17.25" customHeight="1"/>
    <row r="3443" ht="17.25" customHeight="1"/>
    <row r="3444" ht="17.25" customHeight="1"/>
    <row r="3445" ht="17.25" customHeight="1"/>
    <row r="3446" ht="17.25" customHeight="1"/>
    <row r="3447" ht="17.25" customHeight="1"/>
    <row r="3448" ht="17.25" customHeight="1"/>
    <row r="3449" ht="17.25" customHeight="1"/>
    <row r="3450" ht="17.25" customHeight="1"/>
    <row r="3451" ht="17.25" customHeight="1"/>
    <row r="3452" ht="17.25" customHeight="1"/>
    <row r="3453" ht="17.25" customHeight="1"/>
    <row r="3454" ht="17.25" customHeight="1"/>
    <row r="3455" ht="17.25" customHeight="1"/>
    <row r="3456" ht="17.25" customHeight="1"/>
    <row r="3457" ht="17.25" customHeight="1"/>
    <row r="3458" ht="17.25" customHeight="1"/>
    <row r="3459" ht="17.25" customHeight="1"/>
    <row r="3460" ht="17.25" customHeight="1"/>
    <row r="3461" ht="17.25" customHeight="1"/>
    <row r="3462" ht="17.25" customHeight="1"/>
    <row r="3463" ht="17.25" customHeight="1"/>
    <row r="3464" ht="17.25" customHeight="1"/>
    <row r="3465" ht="17.25" customHeight="1"/>
    <row r="3466" ht="17.25" customHeight="1"/>
    <row r="3467" ht="17.25" customHeight="1"/>
    <row r="3468" ht="17.25" customHeight="1"/>
    <row r="3469" ht="17.25" customHeight="1"/>
    <row r="3470" ht="17.25" customHeight="1"/>
    <row r="3471" ht="17.25" customHeight="1"/>
    <row r="3472" ht="17.25" customHeight="1"/>
    <row r="3473" ht="17.25" customHeight="1"/>
    <row r="3474" ht="17.25" customHeight="1"/>
    <row r="3475" ht="17.25" customHeight="1"/>
    <row r="3476" ht="17.25" customHeight="1"/>
    <row r="3477" ht="17.25" customHeight="1"/>
    <row r="3478" ht="17.25" customHeight="1"/>
    <row r="3479" ht="17.25" customHeight="1"/>
    <row r="3480" ht="17.25" customHeight="1"/>
    <row r="3481" ht="17.25" customHeight="1"/>
    <row r="3482" ht="17.25" customHeight="1"/>
    <row r="3483" ht="17.25" customHeight="1"/>
    <row r="3484" ht="17.25" customHeight="1"/>
    <row r="3485" ht="17.25" customHeight="1"/>
    <row r="3486" ht="17.25" customHeight="1"/>
    <row r="3487" ht="17.25" customHeight="1"/>
    <row r="3488" ht="17.25" customHeight="1"/>
    <row r="3489" ht="17.25" customHeight="1"/>
    <row r="3490" ht="17.25" customHeight="1"/>
    <row r="3491" ht="17.25" customHeight="1"/>
    <row r="3492" ht="17.25" customHeight="1"/>
    <row r="3493" ht="17.25" customHeight="1"/>
    <row r="3494" ht="17.25" customHeight="1"/>
    <row r="3495" ht="17.25" customHeight="1"/>
    <row r="3496" ht="17.25" customHeight="1"/>
    <row r="3497" ht="17.25" customHeight="1"/>
    <row r="3498" ht="17.25" customHeight="1"/>
    <row r="3499" ht="17.25" customHeight="1"/>
    <row r="3500" ht="17.25" customHeight="1"/>
    <row r="3501" ht="17.25" customHeight="1"/>
    <row r="3502" ht="17.25" customHeight="1"/>
    <row r="3503" ht="17.25" customHeight="1"/>
    <row r="3504" ht="17.25" customHeight="1"/>
    <row r="3505" ht="17.25" customHeight="1"/>
    <row r="3506" ht="17.25" customHeight="1"/>
    <row r="3507" ht="17.25" customHeight="1"/>
    <row r="3508" ht="17.25" customHeight="1"/>
    <row r="3509" ht="17.25" customHeight="1"/>
    <row r="3510" ht="17.25" customHeight="1"/>
    <row r="3511" ht="17.25" customHeight="1"/>
    <row r="3512" ht="17.25" customHeight="1"/>
    <row r="3513" ht="17.25" customHeight="1"/>
    <row r="3514" ht="17.25" customHeight="1"/>
    <row r="3515" ht="17.25" customHeight="1"/>
    <row r="3516" ht="17.25" customHeight="1"/>
    <row r="3517" ht="17.25" customHeight="1"/>
    <row r="3518" ht="17.25" customHeight="1"/>
    <row r="3519" ht="17.25" customHeight="1"/>
    <row r="3520" ht="17.25" customHeight="1"/>
    <row r="3521" ht="17.25" customHeight="1"/>
    <row r="3522" ht="17.25" customHeight="1"/>
    <row r="3523" ht="17.25" customHeight="1"/>
    <row r="3524" ht="17.25" customHeight="1"/>
    <row r="3525" ht="17.25" customHeight="1"/>
    <row r="3526" ht="17.25" customHeight="1"/>
    <row r="3527" ht="17.25" customHeight="1"/>
    <row r="3528" ht="17.25" customHeight="1"/>
    <row r="3529" ht="17.25" customHeight="1"/>
    <row r="3530" ht="17.25" customHeight="1"/>
    <row r="3531" ht="17.25" customHeight="1"/>
    <row r="3532" ht="17.25" customHeight="1"/>
    <row r="3533" ht="17.25" customHeight="1"/>
    <row r="3534" ht="17.25" customHeight="1"/>
    <row r="3535" ht="17.25" customHeight="1"/>
    <row r="3536" ht="17.25" customHeight="1"/>
    <row r="3537" ht="17.25" customHeight="1"/>
    <row r="3538" ht="17.25" customHeight="1"/>
    <row r="3539" ht="17.25" customHeight="1"/>
    <row r="3540" ht="17.25" customHeight="1"/>
    <row r="3541" ht="17.25" customHeight="1"/>
    <row r="3542" ht="17.25" customHeight="1"/>
    <row r="3543" ht="17.25" customHeight="1"/>
    <row r="3544" ht="17.25" customHeight="1"/>
    <row r="3545" ht="17.25" customHeight="1"/>
    <row r="3546" ht="17.25" customHeight="1"/>
    <row r="3547" ht="17.25" customHeight="1"/>
    <row r="3548" ht="17.25" customHeight="1"/>
    <row r="3549" ht="17.25" customHeight="1"/>
    <row r="3550" ht="17.25" customHeight="1"/>
    <row r="3551" ht="17.25" customHeight="1"/>
    <row r="3552" ht="17.25" customHeight="1"/>
    <row r="3553" ht="17.25" customHeight="1"/>
    <row r="3554" ht="17.25" customHeight="1"/>
    <row r="3555" ht="17.25" customHeight="1"/>
    <row r="3556" ht="17.25" customHeight="1"/>
    <row r="3557" ht="17.25" customHeight="1"/>
    <row r="3558" ht="17.25" customHeight="1"/>
    <row r="3559" ht="17.25" customHeight="1"/>
    <row r="3560" ht="17.25" customHeight="1"/>
    <row r="3561" ht="17.25" customHeight="1"/>
    <row r="3562" ht="17.25" customHeight="1"/>
    <row r="3563" ht="17.25" customHeight="1"/>
    <row r="3564" ht="17.25" customHeight="1"/>
    <row r="3565" ht="17.25" customHeight="1"/>
    <row r="3566" ht="17.25" customHeight="1"/>
    <row r="3567" ht="17.25" customHeight="1"/>
    <row r="3568" ht="17.25" customHeight="1"/>
    <row r="3569" ht="17.25" customHeight="1"/>
    <row r="3570" ht="17.25" customHeight="1"/>
    <row r="3571" ht="17.25" customHeight="1"/>
    <row r="3572" ht="17.25" customHeight="1"/>
    <row r="3573" ht="17.25" customHeight="1"/>
    <row r="3574" ht="17.25" customHeight="1"/>
    <row r="3575" ht="17.25" customHeight="1"/>
    <row r="3576" ht="17.25" customHeight="1"/>
    <row r="3577" ht="17.25" customHeight="1"/>
    <row r="3578" ht="17.25" customHeight="1"/>
    <row r="3579" ht="17.25" customHeight="1"/>
    <row r="3580" ht="17.25" customHeight="1"/>
    <row r="3581" ht="17.25" customHeight="1"/>
    <row r="3582" ht="17.25" customHeight="1"/>
    <row r="3583" ht="17.25" customHeight="1"/>
    <row r="3584" ht="17.25" customHeight="1"/>
    <row r="3585" ht="17.25" customHeight="1"/>
    <row r="3586" ht="17.25" customHeight="1"/>
    <row r="3587" ht="17.25" customHeight="1"/>
    <row r="3588" ht="17.25" customHeight="1"/>
    <row r="3589" ht="17.25" customHeight="1"/>
    <row r="3590" ht="17.25" customHeight="1"/>
    <row r="3591" ht="17.25" customHeight="1"/>
    <row r="3592" ht="17.25" customHeight="1"/>
    <row r="3593" ht="17.25" customHeight="1"/>
    <row r="3594" ht="17.25" customHeight="1"/>
    <row r="3595" ht="17.25" customHeight="1"/>
    <row r="3596" ht="17.25" customHeight="1"/>
    <row r="3597" ht="17.25" customHeight="1"/>
    <row r="3598" ht="17.25" customHeight="1"/>
    <row r="3599" ht="17.25" customHeight="1"/>
    <row r="3600" ht="17.25" customHeight="1"/>
    <row r="3601" ht="17.25" customHeight="1"/>
    <row r="3602" ht="17.25" customHeight="1"/>
    <row r="3603" ht="17.25" customHeight="1"/>
    <row r="3604" ht="17.25" customHeight="1"/>
    <row r="3605" ht="17.25" customHeight="1"/>
    <row r="3606" ht="17.25" customHeight="1"/>
    <row r="3607" ht="17.25" customHeight="1"/>
    <row r="3608" ht="17.25" customHeight="1"/>
    <row r="3609" ht="17.25" customHeight="1"/>
    <row r="3610" ht="17.25" customHeight="1"/>
    <row r="3611" ht="17.25" customHeight="1"/>
    <row r="3612" ht="17.25" customHeight="1"/>
    <row r="3613" ht="17.25" customHeight="1"/>
    <row r="3614" ht="17.25" customHeight="1"/>
    <row r="3615" ht="17.25" customHeight="1"/>
    <row r="3616" ht="17.25" customHeight="1"/>
    <row r="3617" ht="17.25" customHeight="1"/>
    <row r="3618" ht="17.25" customHeight="1"/>
    <row r="3619" ht="17.25" customHeight="1"/>
    <row r="3620" ht="17.25" customHeight="1"/>
    <row r="3621" ht="17.25" customHeight="1"/>
    <row r="3622" ht="17.25" customHeight="1"/>
    <row r="3623" ht="17.25" customHeight="1"/>
    <row r="3624" ht="17.25" customHeight="1"/>
    <row r="3625" ht="17.25" customHeight="1"/>
    <row r="3626" ht="17.25" customHeight="1"/>
    <row r="3627" ht="17.25" customHeight="1"/>
    <row r="3628" ht="17.25" customHeight="1"/>
    <row r="3629" ht="17.25" customHeight="1"/>
    <row r="3630" ht="17.25" customHeight="1"/>
    <row r="3631" ht="17.25" customHeight="1"/>
    <row r="3632" ht="17.25" customHeight="1"/>
    <row r="3633" ht="17.25" customHeight="1"/>
    <row r="3634" ht="17.25" customHeight="1"/>
    <row r="3635" ht="17.25" customHeight="1"/>
    <row r="3636" ht="17.25" customHeight="1"/>
    <row r="3637" ht="17.25" customHeight="1"/>
    <row r="3638" ht="17.25" customHeight="1"/>
    <row r="3639" ht="17.25" customHeight="1"/>
    <row r="3640" ht="17.25" customHeight="1"/>
    <row r="3641" ht="17.25" customHeight="1"/>
    <row r="3642" ht="17.25" customHeight="1"/>
    <row r="3643" ht="17.25" customHeight="1"/>
    <row r="3644" ht="17.25" customHeight="1"/>
    <row r="3645" ht="17.25" customHeight="1"/>
    <row r="3646" ht="17.25" customHeight="1"/>
    <row r="3647" ht="17.25" customHeight="1"/>
    <row r="3648" ht="17.25" customHeight="1"/>
    <row r="3649" ht="17.25" customHeight="1"/>
    <row r="3650" ht="17.25" customHeight="1"/>
    <row r="3651" ht="17.25" customHeight="1"/>
    <row r="3652" ht="17.25" customHeight="1"/>
    <row r="3653" ht="17.25" customHeight="1"/>
    <row r="3654" ht="17.25" customHeight="1"/>
    <row r="3655" ht="17.25" customHeight="1"/>
    <row r="3656" ht="17.25" customHeight="1"/>
    <row r="3657" ht="17.25" customHeight="1"/>
    <row r="3658" ht="17.25" customHeight="1"/>
    <row r="3659" ht="17.25" customHeight="1"/>
    <row r="3660" ht="17.25" customHeight="1"/>
    <row r="3661" ht="17.25" customHeight="1"/>
    <row r="3662" ht="17.25" customHeight="1"/>
    <row r="3663" ht="17.25" customHeight="1"/>
    <row r="3664" ht="17.25" customHeight="1"/>
    <row r="3665" ht="17.25" customHeight="1"/>
    <row r="3666" ht="17.25" customHeight="1"/>
    <row r="3667" ht="17.25" customHeight="1"/>
    <row r="3668" ht="17.25" customHeight="1"/>
    <row r="3669" ht="17.25" customHeight="1"/>
    <row r="3670" ht="17.25" customHeight="1"/>
    <row r="3671" ht="17.25" customHeight="1"/>
    <row r="3672" ht="17.25" customHeight="1"/>
    <row r="3673" ht="17.25" customHeight="1"/>
    <row r="3674" ht="17.25" customHeight="1"/>
    <row r="3675" ht="17.25" customHeight="1"/>
    <row r="3676" ht="17.25" customHeight="1"/>
    <row r="3677" ht="17.25" customHeight="1"/>
    <row r="3678" ht="17.25" customHeight="1"/>
    <row r="3679" ht="17.25" customHeight="1"/>
    <row r="3680" ht="17.25" customHeight="1"/>
    <row r="3681" ht="17.25" customHeight="1"/>
    <row r="3682" ht="17.25" customHeight="1"/>
    <row r="3683" ht="17.25" customHeight="1"/>
    <row r="3684" ht="17.25" customHeight="1"/>
    <row r="3685" ht="17.25" customHeight="1"/>
    <row r="3686" ht="17.25" customHeight="1"/>
    <row r="3687" ht="17.25" customHeight="1"/>
    <row r="3688" ht="17.25" customHeight="1"/>
    <row r="3689" ht="17.25" customHeight="1"/>
    <row r="3690" ht="17.25" customHeight="1"/>
    <row r="3691" ht="17.25" customHeight="1"/>
    <row r="3692" ht="17.25" customHeight="1"/>
    <row r="3693" ht="17.25" customHeight="1"/>
    <row r="3694" ht="17.25" customHeight="1"/>
    <row r="3695" ht="17.25" customHeight="1"/>
    <row r="3696" ht="17.25" customHeight="1"/>
    <row r="3697" ht="17.25" customHeight="1"/>
    <row r="3698" ht="17.25" customHeight="1"/>
    <row r="3699" ht="17.25" customHeight="1"/>
    <row r="3700" ht="17.25" customHeight="1"/>
    <row r="3701" ht="17.25" customHeight="1"/>
    <row r="3702" ht="17.25" customHeight="1"/>
    <row r="3703" ht="17.25" customHeight="1"/>
    <row r="3704" ht="17.25" customHeight="1"/>
    <row r="3705" ht="17.25" customHeight="1"/>
    <row r="3706" ht="17.25" customHeight="1"/>
    <row r="3707" ht="17.25" customHeight="1"/>
    <row r="3708" ht="17.25" customHeight="1"/>
    <row r="3709" ht="17.25" customHeight="1"/>
    <row r="3710" ht="17.25" customHeight="1"/>
    <row r="3711" ht="17.25" customHeight="1"/>
    <row r="3712" ht="17.25" customHeight="1"/>
    <row r="3713" ht="17.25" customHeight="1"/>
    <row r="3714" ht="17.25" customHeight="1"/>
    <row r="3715" ht="17.25" customHeight="1"/>
    <row r="3716" ht="17.25" customHeight="1"/>
    <row r="3717" ht="17.25" customHeight="1"/>
    <row r="3718" ht="17.25" customHeight="1"/>
    <row r="3719" ht="17.25" customHeight="1"/>
    <row r="3720" ht="17.25" customHeight="1"/>
    <row r="3721" ht="17.25" customHeight="1"/>
    <row r="3722" ht="17.25" customHeight="1"/>
    <row r="3723" ht="17.25" customHeight="1"/>
    <row r="3724" ht="17.25" customHeight="1"/>
    <row r="3725" ht="17.25" customHeight="1"/>
    <row r="3726" ht="17.25" customHeight="1"/>
    <row r="3727" ht="17.25" customHeight="1"/>
    <row r="3728" ht="17.25" customHeight="1"/>
    <row r="3729" ht="17.25" customHeight="1"/>
    <row r="3730" ht="17.25" customHeight="1"/>
    <row r="3731" ht="17.25" customHeight="1"/>
    <row r="3732" ht="17.25" customHeight="1"/>
    <row r="3733" ht="17.25" customHeight="1"/>
    <row r="3734" ht="17.25" customHeight="1"/>
    <row r="3735" ht="17.25" customHeight="1"/>
    <row r="3736" ht="17.25" customHeight="1"/>
    <row r="3737" ht="17.25" customHeight="1"/>
    <row r="3738" ht="17.25" customHeight="1"/>
    <row r="3739" ht="17.25" customHeight="1"/>
    <row r="3740" ht="17.25" customHeight="1"/>
    <row r="3741" ht="17.25" customHeight="1"/>
    <row r="3742" ht="17.25" customHeight="1"/>
    <row r="3743" ht="17.25" customHeight="1"/>
    <row r="3744" ht="17.25" customHeight="1"/>
    <row r="3745" ht="17.25" customHeight="1"/>
    <row r="3746" ht="17.25" customHeight="1"/>
    <row r="3747" ht="17.25" customHeight="1"/>
    <row r="3748" ht="17.25" customHeight="1"/>
    <row r="3749" ht="17.25" customHeight="1"/>
    <row r="3750" ht="17.25" customHeight="1"/>
    <row r="3751" ht="17.25" customHeight="1"/>
    <row r="3752" ht="17.25" customHeight="1"/>
    <row r="3753" ht="17.25" customHeight="1"/>
    <row r="3754" ht="17.25" customHeight="1"/>
    <row r="3755" ht="17.25" customHeight="1"/>
    <row r="3756" ht="17.25" customHeight="1"/>
    <row r="3757" ht="17.25" customHeight="1"/>
    <row r="3758" ht="17.25" customHeight="1"/>
    <row r="3759" ht="17.25" customHeight="1"/>
    <row r="3760" ht="17.25" customHeight="1"/>
    <row r="3761" ht="17.25" customHeight="1"/>
    <row r="3762" ht="17.25" customHeight="1"/>
    <row r="3763" ht="17.25" customHeight="1"/>
    <row r="3764" ht="17.25" customHeight="1"/>
    <row r="3765" ht="17.25" customHeight="1"/>
    <row r="3766" ht="17.25" customHeight="1"/>
    <row r="3767" ht="17.25" customHeight="1"/>
    <row r="3768" ht="17.25" customHeight="1"/>
    <row r="3769" ht="17.25" customHeight="1"/>
    <row r="3770" ht="17.25" customHeight="1"/>
    <row r="3771" ht="17.25" customHeight="1"/>
    <row r="3772" ht="17.25" customHeight="1"/>
    <row r="3773" ht="17.25" customHeight="1"/>
    <row r="3774" ht="17.25" customHeight="1"/>
    <row r="3775" ht="17.25" customHeight="1"/>
    <row r="3776" ht="17.25" customHeight="1"/>
    <row r="3777" ht="17.25" customHeight="1"/>
    <row r="3778" ht="17.25" customHeight="1"/>
    <row r="3779" ht="17.25" customHeight="1"/>
    <row r="3780" ht="17.25" customHeight="1"/>
    <row r="3781" ht="17.25" customHeight="1"/>
    <row r="3782" ht="17.25" customHeight="1"/>
    <row r="3783" ht="17.25" customHeight="1"/>
    <row r="3784" ht="17.25" customHeight="1"/>
    <row r="3785" ht="17.25" customHeight="1"/>
    <row r="3786" ht="17.25" customHeight="1"/>
    <row r="3787" ht="17.25" customHeight="1"/>
    <row r="3788" ht="17.25" customHeight="1"/>
    <row r="3789" ht="17.25" customHeight="1"/>
    <row r="3790" ht="17.25" customHeight="1"/>
    <row r="3791" ht="17.25" customHeight="1"/>
    <row r="3792" ht="17.25" customHeight="1"/>
    <row r="3793" ht="17.25" customHeight="1"/>
    <row r="3794" ht="17.25" customHeight="1"/>
    <row r="3795" ht="17.25" customHeight="1"/>
    <row r="3796" ht="17.25" customHeight="1"/>
    <row r="3797" ht="17.25" customHeight="1"/>
    <row r="3798" ht="17.25" customHeight="1"/>
    <row r="3799" ht="17.25" customHeight="1"/>
    <row r="3800" ht="17.25" customHeight="1"/>
    <row r="3801" ht="17.25" customHeight="1"/>
    <row r="3802" ht="17.25" customHeight="1"/>
    <row r="3803" ht="17.25" customHeight="1"/>
    <row r="3804" ht="17.25" customHeight="1"/>
    <row r="3805" ht="17.25" customHeight="1"/>
    <row r="3806" ht="17.25" customHeight="1"/>
    <row r="3807" ht="17.25" customHeight="1"/>
    <row r="3808" ht="17.25" customHeight="1"/>
    <row r="3809" ht="17.25" customHeight="1"/>
    <row r="3810" ht="17.25" customHeight="1"/>
    <row r="3811" ht="17.25" customHeight="1"/>
    <row r="3812" ht="17.25" customHeight="1"/>
    <row r="3813" ht="17.25" customHeight="1"/>
    <row r="3814" ht="17.25" customHeight="1"/>
    <row r="3815" ht="17.25" customHeight="1"/>
    <row r="3816" ht="17.25" customHeight="1"/>
    <row r="3817" ht="17.25" customHeight="1"/>
    <row r="3818" ht="17.25" customHeight="1"/>
    <row r="3819" ht="17.25" customHeight="1"/>
    <row r="3820" ht="17.25" customHeight="1"/>
    <row r="3821" ht="17.25" customHeight="1"/>
    <row r="3822" ht="17.25" customHeight="1"/>
    <row r="3823" ht="17.25" customHeight="1"/>
    <row r="3824" ht="17.25" customHeight="1"/>
    <row r="3825" ht="17.25" customHeight="1"/>
    <row r="3826" ht="17.25" customHeight="1"/>
    <row r="3827" ht="17.25" customHeight="1"/>
    <row r="3828" ht="17.25" customHeight="1"/>
    <row r="3829" ht="17.25" customHeight="1"/>
    <row r="3830" ht="17.25" customHeight="1"/>
    <row r="3831" ht="17.25" customHeight="1"/>
    <row r="3832" ht="17.25" customHeight="1"/>
    <row r="3833" ht="17.25" customHeight="1"/>
    <row r="3834" ht="17.25" customHeight="1"/>
    <row r="3835" ht="17.25" customHeight="1"/>
    <row r="3836" ht="17.25" customHeight="1"/>
    <row r="3837" ht="17.25" customHeight="1"/>
    <row r="3838" ht="17.25" customHeight="1"/>
    <row r="3839" ht="17.25" customHeight="1"/>
    <row r="3840" ht="17.25" customHeight="1"/>
    <row r="3841" ht="17.25" customHeight="1"/>
    <row r="3842" ht="17.25" customHeight="1"/>
    <row r="3843" ht="17.25" customHeight="1"/>
    <row r="3844" ht="17.25" customHeight="1"/>
    <row r="3845" ht="17.25" customHeight="1"/>
    <row r="3846" ht="17.25" customHeight="1"/>
    <row r="3847" ht="17.25" customHeight="1"/>
    <row r="3848" ht="17.25" customHeight="1"/>
    <row r="3849" ht="17.25" customHeight="1"/>
    <row r="3850" ht="17.25" customHeight="1"/>
    <row r="3851" ht="17.25" customHeight="1"/>
    <row r="3852" ht="17.25" customHeight="1"/>
    <row r="3853" ht="17.25" customHeight="1"/>
    <row r="3854" ht="17.25" customHeight="1"/>
    <row r="3855" ht="17.25" customHeight="1"/>
    <row r="3856" ht="17.25" customHeight="1"/>
    <row r="3857" ht="17.25" customHeight="1"/>
    <row r="3858" ht="17.25" customHeight="1"/>
    <row r="3859" ht="17.25" customHeight="1"/>
    <row r="3860" ht="17.25" customHeight="1"/>
    <row r="3861" ht="17.25" customHeight="1"/>
    <row r="3862" ht="17.25" customHeight="1"/>
    <row r="3863" ht="17.25" customHeight="1"/>
    <row r="3864" ht="17.25" customHeight="1"/>
    <row r="3865" ht="17.25" customHeight="1"/>
    <row r="3866" ht="17.25" customHeight="1"/>
    <row r="3867" ht="17.25" customHeight="1"/>
    <row r="3868" ht="17.25" customHeight="1"/>
    <row r="3869" ht="17.25" customHeight="1"/>
    <row r="3870" ht="17.25" customHeight="1"/>
    <row r="3871" ht="17.25" customHeight="1"/>
    <row r="3872" ht="17.25" customHeight="1"/>
    <row r="3873" ht="17.25" customHeight="1"/>
    <row r="3874" ht="17.25" customHeight="1"/>
    <row r="3875" ht="17.25" customHeight="1"/>
    <row r="3876" ht="17.25" customHeight="1"/>
    <row r="3877" ht="17.25" customHeight="1"/>
    <row r="3878" ht="17.25" customHeight="1"/>
    <row r="3879" ht="17.25" customHeight="1"/>
    <row r="3880" ht="17.25" customHeight="1"/>
    <row r="3881" ht="17.25" customHeight="1"/>
    <row r="3882" ht="17.25" customHeight="1"/>
    <row r="3883" ht="17.25" customHeight="1"/>
    <row r="3884" ht="17.25" customHeight="1"/>
    <row r="3885" ht="17.25" customHeight="1"/>
    <row r="3886" ht="17.25" customHeight="1"/>
    <row r="3887" ht="17.25" customHeight="1"/>
    <row r="3888" ht="17.25" customHeight="1"/>
    <row r="3889" ht="17.25" customHeight="1"/>
    <row r="3890" ht="17.25" customHeight="1"/>
    <row r="3891" ht="17.25" customHeight="1"/>
    <row r="3892" ht="17.25" customHeight="1"/>
    <row r="3893" ht="17.25" customHeight="1"/>
    <row r="3894" ht="17.25" customHeight="1"/>
    <row r="3895" ht="17.25" customHeight="1"/>
    <row r="3896" ht="17.25" customHeight="1"/>
    <row r="3897" ht="17.25" customHeight="1"/>
    <row r="3898" ht="17.25" customHeight="1"/>
    <row r="3899" ht="17.25" customHeight="1"/>
    <row r="3900" ht="17.25" customHeight="1"/>
    <row r="3901" ht="17.25" customHeight="1"/>
    <row r="3902" ht="17.25" customHeight="1"/>
    <row r="3903" ht="17.25" customHeight="1"/>
    <row r="3904" ht="17.25" customHeight="1"/>
    <row r="3905" ht="17.25" customHeight="1"/>
    <row r="3906" ht="17.25" customHeight="1"/>
    <row r="3907" ht="17.25" customHeight="1"/>
    <row r="3908" ht="17.25" customHeight="1"/>
    <row r="3909" ht="17.25" customHeight="1"/>
    <row r="3910" ht="17.25" customHeight="1"/>
    <row r="3911" ht="17.25" customHeight="1"/>
    <row r="3912" ht="17.25" customHeight="1"/>
    <row r="3913" ht="17.25" customHeight="1"/>
    <row r="3914" ht="17.25" customHeight="1"/>
    <row r="3915" ht="17.25" customHeight="1"/>
    <row r="3916" ht="17.25" customHeight="1"/>
    <row r="3917" ht="17.25" customHeight="1"/>
    <row r="3918" ht="17.25" customHeight="1"/>
    <row r="3919" ht="17.25" customHeight="1"/>
    <row r="3920" ht="17.25" customHeight="1"/>
    <row r="3921" ht="17.25" customHeight="1"/>
    <row r="3922" ht="17.25" customHeight="1"/>
    <row r="3923" ht="17.25" customHeight="1"/>
    <row r="3924" ht="17.25" customHeight="1"/>
    <row r="3925" ht="17.25" customHeight="1"/>
    <row r="3926" ht="17.25" customHeight="1"/>
    <row r="3927" ht="17.25" customHeight="1"/>
    <row r="3928" ht="17.25" customHeight="1"/>
    <row r="3929" ht="17.25" customHeight="1"/>
    <row r="3930" ht="17.25" customHeight="1"/>
    <row r="3931" ht="17.25" customHeight="1"/>
    <row r="3932" ht="17.25" customHeight="1"/>
    <row r="3933" ht="17.25" customHeight="1"/>
    <row r="3934" ht="17.25" customHeight="1"/>
    <row r="3935" ht="17.25" customHeight="1"/>
    <row r="3936" ht="17.25" customHeight="1"/>
    <row r="3937" ht="17.25" customHeight="1"/>
    <row r="3938" ht="17.25" customHeight="1"/>
    <row r="3939" ht="17.25" customHeight="1"/>
    <row r="3940" ht="17.25" customHeight="1"/>
    <row r="3941" ht="17.25" customHeight="1"/>
    <row r="3942" ht="17.25" customHeight="1"/>
    <row r="3943" ht="17.25" customHeight="1"/>
    <row r="3944" ht="17.25" customHeight="1"/>
    <row r="3945" ht="17.25" customHeight="1"/>
    <row r="3946" ht="17.25" customHeight="1"/>
    <row r="3947" ht="17.25" customHeight="1"/>
    <row r="3948" ht="17.25" customHeight="1"/>
    <row r="3949" ht="17.25" customHeight="1"/>
    <row r="3950" ht="17.25" customHeight="1"/>
    <row r="3951" ht="17.25" customHeight="1"/>
    <row r="3952" ht="17.25" customHeight="1"/>
    <row r="3953" ht="17.25" customHeight="1"/>
    <row r="3954" ht="17.25" customHeight="1"/>
    <row r="3955" ht="17.25" customHeight="1"/>
    <row r="3956" ht="17.25" customHeight="1"/>
    <row r="3957" ht="17.25" customHeight="1"/>
    <row r="3958" ht="17.25" customHeight="1"/>
    <row r="3959" ht="17.25" customHeight="1"/>
    <row r="3960" ht="17.25" customHeight="1"/>
    <row r="3961" ht="17.25" customHeight="1"/>
    <row r="3962" ht="17.25" customHeight="1"/>
    <row r="3963" ht="17.25" customHeight="1"/>
    <row r="3964" ht="17.25" customHeight="1"/>
    <row r="3965" ht="17.25" customHeight="1"/>
    <row r="3966" ht="17.25" customHeight="1"/>
    <row r="3967" ht="17.25" customHeight="1"/>
    <row r="3968" ht="17.25" customHeight="1"/>
    <row r="3969" ht="17.25" customHeight="1"/>
    <row r="3970" ht="17.25" customHeight="1"/>
    <row r="3971" ht="17.25" customHeight="1"/>
    <row r="3972" ht="17.25" customHeight="1"/>
    <row r="3973" ht="17.25" customHeight="1"/>
    <row r="3974" ht="17.25" customHeight="1"/>
    <row r="3975" ht="17.25" customHeight="1"/>
    <row r="3976" ht="17.25" customHeight="1"/>
    <row r="3977" ht="17.25" customHeight="1"/>
    <row r="3978" ht="17.25" customHeight="1"/>
    <row r="3979" ht="17.25" customHeight="1"/>
    <row r="3980" ht="17.25" customHeight="1"/>
    <row r="3981" ht="17.25" customHeight="1"/>
    <row r="3982" ht="17.25" customHeight="1"/>
    <row r="3983" ht="17.25" customHeight="1"/>
    <row r="3984" ht="17.25" customHeight="1"/>
    <row r="3985" ht="17.25" customHeight="1"/>
    <row r="3986" ht="17.25" customHeight="1"/>
    <row r="3987" ht="17.25" customHeight="1"/>
    <row r="3988" ht="17.25" customHeight="1"/>
    <row r="3989" ht="17.25" customHeight="1"/>
    <row r="3990" ht="17.25" customHeight="1"/>
    <row r="3991" ht="17.25" customHeight="1"/>
    <row r="3992" ht="17.25" customHeight="1"/>
    <row r="3993" ht="17.25" customHeight="1"/>
    <row r="3994" ht="17.25" customHeight="1"/>
    <row r="3995" ht="17.25" customHeight="1"/>
    <row r="3996" ht="17.25" customHeight="1"/>
    <row r="3997" ht="17.25" customHeight="1"/>
    <row r="3998" ht="17.25" customHeight="1"/>
    <row r="3999" ht="17.25" customHeight="1"/>
    <row r="4000" ht="17.25" customHeight="1"/>
    <row r="4001" ht="17.25" customHeight="1"/>
    <row r="4002" ht="17.25" customHeight="1"/>
    <row r="4003" ht="17.25" customHeight="1"/>
    <row r="4004" ht="17.25" customHeight="1"/>
    <row r="4005" ht="17.25" customHeight="1"/>
    <row r="4006" ht="17.25" customHeight="1"/>
    <row r="4007" ht="17.25" customHeight="1"/>
    <row r="4008" ht="17.25" customHeight="1"/>
    <row r="4009" ht="17.25" customHeight="1"/>
    <row r="4010" ht="17.25" customHeight="1"/>
    <row r="4011" ht="17.25" customHeight="1"/>
    <row r="4012" ht="17.25" customHeight="1"/>
    <row r="4013" ht="17.25" customHeight="1"/>
    <row r="4014" ht="17.25" customHeight="1"/>
    <row r="4015" ht="17.25" customHeight="1"/>
    <row r="4016" ht="17.25" customHeight="1"/>
    <row r="4017" ht="17.25" customHeight="1"/>
    <row r="4018" ht="17.25" customHeight="1"/>
    <row r="4019" ht="17.25" customHeight="1"/>
    <row r="4020" ht="17.25" customHeight="1"/>
    <row r="4021" ht="17.25" customHeight="1"/>
    <row r="4022" ht="17.25" customHeight="1"/>
    <row r="4023" ht="17.25" customHeight="1"/>
    <row r="4024" ht="17.25" customHeight="1"/>
    <row r="4025" ht="17.25" customHeight="1"/>
    <row r="4026" ht="17.25" customHeight="1"/>
    <row r="4027" ht="17.25" customHeight="1"/>
    <row r="4028" ht="17.25" customHeight="1"/>
    <row r="4029" ht="17.25" customHeight="1"/>
    <row r="4030" ht="17.25" customHeight="1"/>
    <row r="4031" ht="17.25" customHeight="1"/>
    <row r="4032" ht="17.25" customHeight="1"/>
    <row r="4033" ht="17.25" customHeight="1"/>
    <row r="4034" ht="17.25" customHeight="1"/>
    <row r="4035" ht="17.25" customHeight="1"/>
    <row r="4036" ht="17.25" customHeight="1"/>
    <row r="4037" ht="17.25" customHeight="1"/>
    <row r="4038" ht="17.25" customHeight="1"/>
    <row r="4039" ht="17.25" customHeight="1"/>
    <row r="4040" ht="17.25" customHeight="1"/>
    <row r="4041" ht="17.25" customHeight="1"/>
    <row r="4042" ht="17.25" customHeight="1"/>
    <row r="4043" ht="17.25" customHeight="1"/>
    <row r="4044" ht="17.25" customHeight="1"/>
    <row r="4045" ht="17.25" customHeight="1"/>
    <row r="4046" ht="17.25" customHeight="1"/>
    <row r="4047" ht="17.25" customHeight="1"/>
    <row r="4048" ht="17.25" customHeight="1"/>
    <row r="4049" ht="17.25" customHeight="1"/>
    <row r="4050" ht="17.25" customHeight="1"/>
    <row r="4051" ht="17.25" customHeight="1"/>
    <row r="4052" ht="17.25" customHeight="1"/>
    <row r="4053" ht="17.25" customHeight="1"/>
    <row r="4054" ht="17.25" customHeight="1"/>
    <row r="4055" ht="17.25" customHeight="1"/>
    <row r="4056" ht="17.25" customHeight="1"/>
    <row r="4057" ht="17.25" customHeight="1"/>
    <row r="4058" ht="17.25" customHeight="1"/>
    <row r="4059" ht="17.25" customHeight="1"/>
    <row r="4060" ht="17.25" customHeight="1"/>
    <row r="4061" ht="17.25" customHeight="1"/>
    <row r="4062" ht="17.25" customHeight="1"/>
    <row r="4063" ht="17.25" customHeight="1"/>
    <row r="4064" ht="17.25" customHeight="1"/>
    <row r="4065" ht="17.25" customHeight="1"/>
    <row r="4066" ht="17.25" customHeight="1"/>
    <row r="4067" ht="17.25" customHeight="1"/>
    <row r="4068" ht="17.25" customHeight="1"/>
    <row r="4069" ht="17.25" customHeight="1"/>
    <row r="4070" ht="17.25" customHeight="1"/>
    <row r="4071" ht="17.25" customHeight="1"/>
    <row r="4072" ht="17.25" customHeight="1"/>
    <row r="4073" ht="17.25" customHeight="1"/>
    <row r="4074" ht="17.25" customHeight="1"/>
    <row r="4075" ht="17.25" customHeight="1"/>
    <row r="4076" ht="17.25" customHeight="1"/>
    <row r="4077" ht="17.25" customHeight="1"/>
    <row r="4078" ht="17.25" customHeight="1"/>
    <row r="4079" ht="17.25" customHeight="1"/>
    <row r="4080" ht="17.25" customHeight="1"/>
    <row r="4081" ht="17.25" customHeight="1"/>
    <row r="4082" ht="17.25" customHeight="1"/>
    <row r="4083" ht="17.25" customHeight="1"/>
    <row r="4084" ht="17.25" customHeight="1"/>
    <row r="4085" ht="17.25" customHeight="1"/>
    <row r="4086" ht="17.25" customHeight="1"/>
    <row r="4087" ht="17.25" customHeight="1"/>
    <row r="4088" ht="17.25" customHeight="1"/>
    <row r="4089" ht="17.25" customHeight="1"/>
    <row r="4090" ht="17.25" customHeight="1"/>
    <row r="4091" ht="17.25" customHeight="1"/>
    <row r="4092" ht="17.25" customHeight="1"/>
    <row r="4093" ht="17.25" customHeight="1"/>
    <row r="4094" ht="17.25" customHeight="1"/>
    <row r="4095" ht="17.25" customHeight="1"/>
    <row r="4096" ht="17.25" customHeight="1"/>
    <row r="4097" ht="17.25" customHeight="1"/>
    <row r="4098" ht="17.25" customHeight="1"/>
    <row r="4099" ht="17.25" customHeight="1"/>
    <row r="4100" ht="17.25" customHeight="1"/>
    <row r="4101" ht="17.25" customHeight="1"/>
    <row r="4102" ht="17.25" customHeight="1"/>
    <row r="4103" ht="17.25" customHeight="1"/>
    <row r="4104" ht="17.25" customHeight="1"/>
    <row r="4105" ht="17.25" customHeight="1"/>
    <row r="4106" ht="17.25" customHeight="1"/>
    <row r="4107" ht="17.25" customHeight="1"/>
    <row r="4108" ht="17.25" customHeight="1"/>
    <row r="4109" ht="17.25" customHeight="1"/>
    <row r="4110" ht="17.25" customHeight="1"/>
    <row r="4111" ht="17.25" customHeight="1"/>
    <row r="4112" ht="17.25" customHeight="1"/>
    <row r="4113" ht="17.25" customHeight="1"/>
    <row r="4114" ht="17.25" customHeight="1"/>
    <row r="4115" ht="17.25" customHeight="1"/>
    <row r="4116" ht="17.25" customHeight="1"/>
    <row r="4117" ht="17.25" customHeight="1"/>
    <row r="4118" ht="17.25" customHeight="1"/>
    <row r="4119" ht="17.25" customHeight="1"/>
    <row r="4120" ht="17.25" customHeight="1"/>
    <row r="4121" ht="17.25" customHeight="1"/>
    <row r="4122" ht="17.25" customHeight="1"/>
    <row r="4123" ht="17.25" customHeight="1"/>
    <row r="4124" ht="17.25" customHeight="1"/>
    <row r="4125" ht="17.25" customHeight="1"/>
    <row r="4126" ht="17.25" customHeight="1"/>
    <row r="4127" ht="17.25" customHeight="1"/>
    <row r="4128" ht="17.25" customHeight="1"/>
    <row r="4129" ht="17.25" customHeight="1"/>
    <row r="4130" ht="17.25" customHeight="1"/>
    <row r="4131" ht="17.25" customHeight="1"/>
    <row r="4132" ht="17.25" customHeight="1"/>
    <row r="4133" ht="17.25" customHeight="1"/>
    <row r="4134" ht="17.25" customHeight="1"/>
    <row r="4135" ht="17.25" customHeight="1"/>
    <row r="4136" ht="17.25" customHeight="1"/>
    <row r="4137" ht="17.25" customHeight="1"/>
    <row r="4138" ht="17.25" customHeight="1"/>
    <row r="4139" ht="17.25" customHeight="1"/>
    <row r="4140" ht="17.25" customHeight="1"/>
    <row r="4141" ht="17.25" customHeight="1"/>
    <row r="4142" ht="17.25" customHeight="1"/>
    <row r="4143" ht="17.25" customHeight="1"/>
    <row r="4144" ht="17.25" customHeight="1"/>
    <row r="4145" ht="17.25" customHeight="1"/>
    <row r="4146" ht="17.25" customHeight="1"/>
    <row r="4147" ht="17.25" customHeight="1"/>
    <row r="4148" ht="17.25" customHeight="1"/>
    <row r="4149" ht="17.25" customHeight="1"/>
    <row r="4150" ht="17.25" customHeight="1"/>
    <row r="4151" ht="17.25" customHeight="1"/>
    <row r="4152" ht="17.25" customHeight="1"/>
    <row r="4153" ht="17.25" customHeight="1"/>
    <row r="4154" ht="17.25" customHeight="1"/>
    <row r="4155" ht="17.25" customHeight="1"/>
    <row r="4156" ht="17.25" customHeight="1"/>
    <row r="4157" ht="17.25" customHeight="1"/>
    <row r="4158" ht="17.25" customHeight="1"/>
    <row r="4159" ht="17.25" customHeight="1"/>
    <row r="4160" ht="17.25" customHeight="1"/>
    <row r="4161" ht="17.25" customHeight="1"/>
    <row r="4162" ht="17.25" customHeight="1"/>
    <row r="4163" ht="17.25" customHeight="1"/>
    <row r="4164" ht="17.25" customHeight="1"/>
    <row r="4165" ht="17.25" customHeight="1"/>
    <row r="4166" ht="17.25" customHeight="1"/>
    <row r="4167" ht="17.25" customHeight="1"/>
    <row r="4168" ht="17.25" customHeight="1"/>
    <row r="4169" ht="17.25" customHeight="1"/>
    <row r="4170" ht="17.25" customHeight="1"/>
    <row r="4171" ht="17.25" customHeight="1"/>
    <row r="4172" ht="17.25" customHeight="1"/>
    <row r="4173" ht="17.25" customHeight="1"/>
    <row r="4174" ht="17.25" customHeight="1"/>
    <row r="4175" ht="17.25" customHeight="1"/>
    <row r="4176" ht="17.25" customHeight="1"/>
    <row r="4177" ht="17.25" customHeight="1"/>
    <row r="4178" ht="17.25" customHeight="1"/>
    <row r="4179" ht="17.25" customHeight="1"/>
    <row r="4180" ht="17.25" customHeight="1"/>
    <row r="4181" ht="17.25" customHeight="1"/>
    <row r="4182" ht="17.25" customHeight="1"/>
    <row r="4183" ht="17.25" customHeight="1"/>
    <row r="4184" ht="17.25" customHeight="1"/>
    <row r="4185" ht="17.25" customHeight="1"/>
    <row r="4186" ht="17.25" customHeight="1"/>
    <row r="4187" ht="17.25" customHeight="1"/>
    <row r="4188" ht="17.25" customHeight="1"/>
    <row r="4189" ht="17.25" customHeight="1"/>
    <row r="4190" ht="17.25" customHeight="1"/>
    <row r="4191" ht="17.25" customHeight="1"/>
    <row r="4192" ht="17.25" customHeight="1"/>
    <row r="4193" ht="17.25" customHeight="1"/>
    <row r="4194" ht="17.25" customHeight="1"/>
    <row r="4195" ht="17.25" customHeight="1"/>
    <row r="4196" ht="17.25" customHeight="1"/>
    <row r="4197" ht="17.25" customHeight="1"/>
    <row r="4198" ht="17.25" customHeight="1"/>
    <row r="4199" ht="17.25" customHeight="1"/>
    <row r="4200" ht="17.25" customHeight="1"/>
    <row r="4201" ht="17.25" customHeight="1"/>
    <row r="4202" ht="17.25" customHeight="1"/>
    <row r="4203" ht="17.25" customHeight="1"/>
    <row r="4204" ht="17.25" customHeight="1"/>
    <row r="4205" ht="17.25" customHeight="1"/>
    <row r="4206" ht="17.25" customHeight="1"/>
    <row r="4207" ht="17.25" customHeight="1"/>
    <row r="4208" ht="17.25" customHeight="1"/>
    <row r="4209" ht="17.25" customHeight="1"/>
    <row r="4210" ht="17.25" customHeight="1"/>
    <row r="4211" ht="17.25" customHeight="1"/>
    <row r="4212" ht="17.25" customHeight="1"/>
    <row r="4213" ht="17.25" customHeight="1"/>
    <row r="4214" ht="17.25" customHeight="1"/>
    <row r="4215" ht="17.25" customHeight="1"/>
    <row r="4216" ht="17.25" customHeight="1"/>
    <row r="4217" ht="17.25" customHeight="1"/>
    <row r="4218" ht="17.25" customHeight="1"/>
    <row r="4219" ht="17.25" customHeight="1"/>
    <row r="4220" ht="17.25" customHeight="1"/>
    <row r="4221" ht="17.25" customHeight="1"/>
    <row r="4222" ht="17.25" customHeight="1"/>
    <row r="4223" ht="17.25" customHeight="1"/>
    <row r="4224" ht="17.25" customHeight="1"/>
    <row r="4225" ht="17.25" customHeight="1"/>
    <row r="4226" ht="17.25" customHeight="1"/>
    <row r="4227" ht="17.25" customHeight="1"/>
    <row r="4228" ht="17.25" customHeight="1"/>
    <row r="4229" ht="17.25" customHeight="1"/>
    <row r="4230" ht="17.25" customHeight="1"/>
    <row r="4231" ht="17.25" customHeight="1"/>
    <row r="4232" ht="17.25" customHeight="1"/>
    <row r="4233" ht="17.25" customHeight="1"/>
    <row r="4234" ht="17.25" customHeight="1"/>
    <row r="4235" ht="17.25" customHeight="1"/>
    <row r="4236" ht="17.25" customHeight="1"/>
    <row r="4237" ht="17.25" customHeight="1"/>
    <row r="4238" ht="17.25" customHeight="1"/>
    <row r="4239" ht="17.25" customHeight="1"/>
    <row r="4240" ht="17.25" customHeight="1"/>
    <row r="4241" ht="17.25" customHeight="1"/>
    <row r="4242" ht="17.25" customHeight="1"/>
    <row r="4243" ht="17.25" customHeight="1"/>
    <row r="4244" ht="17.25" customHeight="1"/>
    <row r="4245" ht="17.25" customHeight="1"/>
    <row r="4246" ht="17.25" customHeight="1"/>
    <row r="4247" ht="17.25" customHeight="1"/>
    <row r="4248" ht="17.25" customHeight="1"/>
    <row r="4249" ht="17.25" customHeight="1"/>
    <row r="4250" ht="17.25" customHeight="1"/>
    <row r="4251" ht="17.25" customHeight="1"/>
    <row r="4252" ht="17.25" customHeight="1"/>
    <row r="4253" ht="17.25" customHeight="1"/>
    <row r="4254" ht="17.25" customHeight="1"/>
    <row r="4255" ht="17.25" customHeight="1"/>
    <row r="4256" ht="17.25" customHeight="1"/>
    <row r="4257" ht="17.25" customHeight="1"/>
    <row r="4258" ht="17.25" customHeight="1"/>
    <row r="4259" ht="17.25" customHeight="1"/>
    <row r="4260" ht="17.25" customHeight="1"/>
    <row r="4261" ht="17.25" customHeight="1"/>
    <row r="4262" ht="17.25" customHeight="1"/>
    <row r="4263" ht="17.25" customHeight="1"/>
    <row r="4264" ht="17.25" customHeight="1"/>
    <row r="4265" ht="17.25" customHeight="1"/>
    <row r="4266" ht="17.25" customHeight="1"/>
    <row r="4267" ht="17.25" customHeight="1"/>
    <row r="4268" ht="17.25" customHeight="1"/>
    <row r="4269" ht="17.25" customHeight="1"/>
    <row r="4270" ht="17.25" customHeight="1"/>
    <row r="4271" ht="17.25" customHeight="1"/>
    <row r="4272" ht="17.25" customHeight="1"/>
    <row r="4273" ht="17.25" customHeight="1"/>
    <row r="4274" ht="17.25" customHeight="1"/>
    <row r="4275" ht="17.25" customHeight="1"/>
    <row r="4276" ht="17.25" customHeight="1"/>
    <row r="4277" ht="17.25" customHeight="1"/>
    <row r="4278" ht="17.25" customHeight="1"/>
    <row r="4279" ht="17.25" customHeight="1"/>
    <row r="4280" ht="17.25" customHeight="1"/>
    <row r="4281" ht="17.25" customHeight="1"/>
    <row r="4282" ht="17.25" customHeight="1"/>
    <row r="4283" ht="17.25" customHeight="1"/>
    <row r="4284" ht="17.25" customHeight="1"/>
    <row r="4285" ht="17.25" customHeight="1"/>
    <row r="4286" ht="17.25" customHeight="1"/>
    <row r="4287" ht="17.25" customHeight="1"/>
    <row r="4288" ht="17.25" customHeight="1"/>
    <row r="4289" ht="17.25" customHeight="1"/>
    <row r="4290" ht="17.25" customHeight="1"/>
    <row r="4291" ht="17.25" customHeight="1"/>
    <row r="4292" ht="17.25" customHeight="1"/>
    <row r="4293" ht="17.25" customHeight="1"/>
    <row r="4294" ht="17.25" customHeight="1"/>
    <row r="4295" ht="17.25" customHeight="1"/>
    <row r="4296" ht="17.25" customHeight="1"/>
    <row r="4297" ht="17.25" customHeight="1"/>
    <row r="4298" ht="17.25" customHeight="1"/>
    <row r="4299" ht="17.25" customHeight="1"/>
    <row r="4300" ht="17.25" customHeight="1"/>
    <row r="4301" ht="17.25" customHeight="1"/>
    <row r="4302" ht="17.25" customHeight="1"/>
    <row r="4303" ht="17.25" customHeight="1"/>
    <row r="4304" ht="17.25" customHeight="1"/>
    <row r="4305" ht="17.25" customHeight="1"/>
    <row r="4306" ht="17.25" customHeight="1"/>
    <row r="4307" ht="17.25" customHeight="1"/>
    <row r="4308" ht="17.25" customHeight="1"/>
    <row r="4309" ht="17.25" customHeight="1"/>
    <row r="4310" ht="17.25" customHeight="1"/>
    <row r="4311" ht="17.25" customHeight="1"/>
    <row r="4312" ht="17.25" customHeight="1"/>
    <row r="4313" ht="17.25" customHeight="1"/>
    <row r="4314" ht="17.25" customHeight="1"/>
    <row r="4315" ht="17.25" customHeight="1"/>
    <row r="4316" ht="17.25" customHeight="1"/>
    <row r="4317" ht="17.25" customHeight="1"/>
    <row r="4318" ht="17.25" customHeight="1"/>
    <row r="4319" ht="17.25" customHeight="1"/>
    <row r="4320" ht="17.25" customHeight="1"/>
    <row r="4321" ht="17.25" customHeight="1"/>
    <row r="4322" ht="17.25" customHeight="1"/>
    <row r="4323" ht="17.25" customHeight="1"/>
    <row r="4324" ht="17.25" customHeight="1"/>
    <row r="4325" ht="17.25" customHeight="1"/>
    <row r="4326" ht="17.25" customHeight="1"/>
    <row r="4327" ht="17.25" customHeight="1"/>
    <row r="4328" ht="17.25" customHeight="1"/>
    <row r="4329" ht="17.25" customHeight="1"/>
    <row r="4330" ht="17.25" customHeight="1"/>
    <row r="4331" ht="17.25" customHeight="1"/>
    <row r="4332" ht="17.25" customHeight="1"/>
    <row r="4333" ht="17.25" customHeight="1"/>
    <row r="4334" ht="17.25" customHeight="1"/>
    <row r="4335" ht="17.25" customHeight="1"/>
    <row r="4336" ht="17.25" customHeight="1"/>
    <row r="4337" ht="17.25" customHeight="1"/>
    <row r="4338" ht="17.25" customHeight="1"/>
    <row r="4339" ht="17.25" customHeight="1"/>
    <row r="4340" ht="17.25" customHeight="1"/>
    <row r="4341" ht="17.25" customHeight="1"/>
    <row r="4342" ht="17.25" customHeight="1"/>
    <row r="4343" ht="17.25" customHeight="1"/>
    <row r="4344" ht="17.25" customHeight="1"/>
    <row r="4345" ht="17.25" customHeight="1"/>
    <row r="4346" ht="17.25" customHeight="1"/>
    <row r="4347" ht="17.25" customHeight="1"/>
    <row r="4348" ht="17.25" customHeight="1"/>
    <row r="4349" ht="17.25" customHeight="1"/>
    <row r="4350" ht="17.25" customHeight="1"/>
    <row r="4351" ht="17.25" customHeight="1"/>
    <row r="4352" ht="17.25" customHeight="1"/>
    <row r="4353" ht="17.25" customHeight="1"/>
    <row r="4354" ht="17.25" customHeight="1"/>
    <row r="4355" ht="17.25" customHeight="1"/>
    <row r="4356" ht="17.25" customHeight="1"/>
    <row r="4357" ht="17.25" customHeight="1"/>
    <row r="4358" ht="17.25" customHeight="1"/>
    <row r="4359" ht="17.25" customHeight="1"/>
    <row r="4360" ht="17.25" customHeight="1"/>
    <row r="4361" ht="17.25" customHeight="1"/>
    <row r="4362" ht="17.25" customHeight="1"/>
    <row r="4363" ht="17.25" customHeight="1"/>
    <row r="4364" ht="17.25" customHeight="1"/>
    <row r="4365" ht="17.25" customHeight="1"/>
    <row r="4366" ht="17.25" customHeight="1"/>
    <row r="4367" ht="17.25" customHeight="1"/>
    <row r="4368" ht="17.25" customHeight="1"/>
    <row r="4369" ht="17.25" customHeight="1"/>
    <row r="4370" ht="17.25" customHeight="1"/>
    <row r="4371" ht="17.25" customHeight="1"/>
    <row r="4372" ht="17.25" customHeight="1"/>
    <row r="4373" ht="17.25" customHeight="1"/>
    <row r="4374" ht="17.25" customHeight="1"/>
    <row r="4375" ht="17.25" customHeight="1"/>
    <row r="4376" ht="17.25" customHeight="1"/>
    <row r="4377" ht="17.25" customHeight="1"/>
    <row r="4378" ht="17.25" customHeight="1"/>
    <row r="4379" ht="17.25" customHeight="1"/>
    <row r="4380" ht="17.25" customHeight="1"/>
    <row r="4381" ht="17.25" customHeight="1"/>
    <row r="4382" ht="17.25" customHeight="1"/>
    <row r="4383" ht="17.25" customHeight="1"/>
    <row r="4384" ht="17.25" customHeight="1"/>
    <row r="4385" ht="17.25" customHeight="1"/>
    <row r="4386" ht="17.25" customHeight="1"/>
    <row r="4387" ht="17.25" customHeight="1"/>
    <row r="4388" ht="17.25" customHeight="1"/>
    <row r="4389" ht="17.25" customHeight="1"/>
    <row r="4390" ht="17.25" customHeight="1"/>
    <row r="4391" ht="17.25" customHeight="1"/>
    <row r="4392" ht="17.25" customHeight="1"/>
    <row r="4393" ht="17.25" customHeight="1"/>
    <row r="4394" ht="17.25" customHeight="1"/>
    <row r="4395" ht="17.25" customHeight="1"/>
    <row r="4396" ht="17.25" customHeight="1"/>
    <row r="4397" ht="17.25" customHeight="1"/>
    <row r="4398" ht="17.25" customHeight="1"/>
    <row r="4399" ht="17.25" customHeight="1"/>
    <row r="4400" ht="17.25" customHeight="1"/>
    <row r="4401" ht="17.25" customHeight="1"/>
    <row r="4402" ht="17.25" customHeight="1"/>
    <row r="4403" ht="17.25" customHeight="1"/>
    <row r="4404" ht="17.25" customHeight="1"/>
    <row r="4405" ht="17.25" customHeight="1"/>
    <row r="4406" ht="17.25" customHeight="1"/>
    <row r="4407" ht="17.25" customHeight="1"/>
    <row r="4408" ht="17.25" customHeight="1"/>
    <row r="4409" ht="17.25" customHeight="1"/>
    <row r="4410" ht="17.25" customHeight="1"/>
    <row r="4411" ht="17.25" customHeight="1"/>
    <row r="4412" ht="17.25" customHeight="1"/>
    <row r="4413" ht="17.25" customHeight="1"/>
    <row r="4414" ht="17.25" customHeight="1"/>
    <row r="4415" ht="17.25" customHeight="1"/>
    <row r="4416" ht="17.25" customHeight="1"/>
    <row r="4417" ht="17.25" customHeight="1"/>
    <row r="4418" ht="17.25" customHeight="1"/>
    <row r="4419" ht="17.25" customHeight="1"/>
    <row r="4420" ht="17.25" customHeight="1"/>
    <row r="4421" ht="17.25" customHeight="1"/>
    <row r="4422" ht="17.25" customHeight="1"/>
    <row r="4423" ht="17.25" customHeight="1"/>
    <row r="4424" ht="17.25" customHeight="1"/>
    <row r="4425" ht="17.25" customHeight="1"/>
    <row r="4426" ht="17.25" customHeight="1"/>
    <row r="4427" ht="17.25" customHeight="1"/>
    <row r="4428" ht="17.25" customHeight="1"/>
    <row r="4429" ht="17.25" customHeight="1"/>
    <row r="4430" ht="17.25" customHeight="1"/>
    <row r="4431" ht="17.25" customHeight="1"/>
    <row r="4432" ht="17.25" customHeight="1"/>
    <row r="4433" ht="17.25" customHeight="1"/>
    <row r="4434" ht="17.25" customHeight="1"/>
    <row r="4435" ht="17.25" customHeight="1"/>
    <row r="4436" ht="17.25" customHeight="1"/>
    <row r="4437" ht="17.25" customHeight="1"/>
    <row r="4438" ht="17.25" customHeight="1"/>
    <row r="4439" ht="17.25" customHeight="1"/>
    <row r="4440" ht="17.25" customHeight="1"/>
    <row r="4441" ht="17.25" customHeight="1"/>
    <row r="4442" ht="17.25" customHeight="1"/>
    <row r="4443" ht="17.25" customHeight="1"/>
    <row r="4444" ht="17.25" customHeight="1"/>
    <row r="4445" ht="17.25" customHeight="1"/>
    <row r="4446" ht="17.25" customHeight="1"/>
    <row r="4447" ht="17.25" customHeight="1"/>
    <row r="4448" ht="17.25" customHeight="1"/>
    <row r="4449" ht="17.25" customHeight="1"/>
    <row r="4450" ht="17.25" customHeight="1"/>
    <row r="4451" ht="17.25" customHeight="1"/>
    <row r="4452" ht="17.25" customHeight="1"/>
    <row r="4453" ht="17.25" customHeight="1"/>
    <row r="4454" ht="17.25" customHeight="1"/>
    <row r="4455" ht="17.25" customHeight="1"/>
    <row r="4456" ht="17.25" customHeight="1"/>
    <row r="4457" ht="17.25" customHeight="1"/>
    <row r="4458" ht="17.25" customHeight="1"/>
    <row r="4459" ht="17.25" customHeight="1"/>
    <row r="4460" ht="17.25" customHeight="1"/>
    <row r="4461" ht="17.25" customHeight="1"/>
    <row r="4462" ht="17.25" customHeight="1"/>
    <row r="4463" ht="17.25" customHeight="1"/>
    <row r="4464" ht="17.25" customHeight="1"/>
    <row r="4465" ht="17.25" customHeight="1"/>
    <row r="4466" ht="17.25" customHeight="1"/>
    <row r="4467" ht="17.25" customHeight="1"/>
    <row r="4468" ht="17.25" customHeight="1"/>
    <row r="4469" ht="17.25" customHeight="1"/>
    <row r="4470" ht="17.25" customHeight="1"/>
    <row r="4471" ht="17.25" customHeight="1"/>
    <row r="4472" ht="17.25" customHeight="1"/>
    <row r="4473" ht="17.25" customHeight="1"/>
    <row r="4474" ht="17.25" customHeight="1"/>
    <row r="4475" ht="17.25" customHeight="1"/>
    <row r="4476" ht="17.25" customHeight="1"/>
    <row r="4477" ht="17.25" customHeight="1"/>
    <row r="4478" ht="17.25" customHeight="1"/>
    <row r="4479" ht="17.25" customHeight="1"/>
    <row r="4480" ht="17.25" customHeight="1"/>
    <row r="4481" ht="17.25" customHeight="1"/>
    <row r="4482" ht="17.25" customHeight="1"/>
    <row r="4483" ht="17.25" customHeight="1"/>
    <row r="4484" ht="17.25" customHeight="1"/>
    <row r="4485" ht="17.25" customHeight="1"/>
    <row r="4486" ht="17.25" customHeight="1"/>
    <row r="4487" ht="17.25" customHeight="1"/>
    <row r="4488" ht="17.25" customHeight="1"/>
    <row r="4489" ht="17.25" customHeight="1"/>
    <row r="4490" ht="17.25" customHeight="1"/>
    <row r="4491" ht="17.25" customHeight="1"/>
    <row r="4492" ht="17.25" customHeight="1"/>
    <row r="4493" ht="17.25" customHeight="1"/>
    <row r="4494" ht="17.25" customHeight="1"/>
    <row r="4495" ht="17.25" customHeight="1"/>
    <row r="4496" ht="17.25" customHeight="1"/>
    <row r="4497" ht="17.25" customHeight="1"/>
    <row r="4498" ht="17.25" customHeight="1"/>
    <row r="4499" ht="17.25" customHeight="1"/>
    <row r="4500" ht="17.25" customHeight="1"/>
    <row r="4501" ht="17.25" customHeight="1"/>
    <row r="4502" ht="17.25" customHeight="1"/>
    <row r="4503" ht="17.25" customHeight="1"/>
    <row r="4504" ht="17.25" customHeight="1"/>
    <row r="4505" ht="17.25" customHeight="1"/>
    <row r="4506" ht="17.25" customHeight="1"/>
    <row r="4507" ht="17.25" customHeight="1"/>
    <row r="4508" ht="17.25" customHeight="1"/>
    <row r="4509" ht="17.25" customHeight="1"/>
    <row r="4510" ht="17.25" customHeight="1"/>
    <row r="4511" ht="17.25" customHeight="1"/>
    <row r="4512" ht="17.25" customHeight="1"/>
    <row r="4513" ht="17.25" customHeight="1"/>
    <row r="4514" ht="17.25" customHeight="1"/>
    <row r="4515" ht="17.25" customHeight="1"/>
    <row r="4516" ht="17.25" customHeight="1"/>
    <row r="4517" ht="17.25" customHeight="1"/>
    <row r="4518" ht="17.25" customHeight="1"/>
    <row r="4519" ht="17.25" customHeight="1"/>
    <row r="4520" ht="17.25" customHeight="1"/>
    <row r="4521" ht="17.25" customHeight="1"/>
    <row r="4522" ht="17.25" customHeight="1"/>
    <row r="4523" ht="17.25" customHeight="1"/>
    <row r="4524" ht="17.25" customHeight="1"/>
    <row r="4525" ht="17.25" customHeight="1"/>
    <row r="4526" ht="17.25" customHeight="1"/>
    <row r="4527" ht="17.25" customHeight="1"/>
    <row r="4528" ht="17.25" customHeight="1"/>
    <row r="4529" ht="17.25" customHeight="1"/>
    <row r="4530" ht="17.25" customHeight="1"/>
    <row r="4531" ht="17.25" customHeight="1"/>
    <row r="4532" ht="17.25" customHeight="1"/>
    <row r="4533" ht="17.25" customHeight="1"/>
    <row r="4534" ht="17.25" customHeight="1"/>
    <row r="4535" ht="17.25" customHeight="1"/>
    <row r="4536" ht="17.25" customHeight="1"/>
    <row r="4537" ht="17.25" customHeight="1"/>
    <row r="4538" ht="17.25" customHeight="1"/>
    <row r="4539" ht="17.25" customHeight="1"/>
    <row r="4540" ht="17.25" customHeight="1"/>
    <row r="4541" ht="17.25" customHeight="1"/>
    <row r="4542" ht="17.25" customHeight="1"/>
    <row r="4543" ht="17.25" customHeight="1"/>
    <row r="4544" ht="17.25" customHeight="1"/>
    <row r="4545" ht="17.25" customHeight="1"/>
    <row r="4546" ht="17.25" customHeight="1"/>
    <row r="4547" ht="17.25" customHeight="1"/>
    <row r="4548" ht="17.25" customHeight="1"/>
    <row r="4549" ht="17.25" customHeight="1"/>
    <row r="4550" ht="17.25" customHeight="1"/>
    <row r="4551" ht="17.25" customHeight="1"/>
    <row r="4552" ht="17.25" customHeight="1"/>
    <row r="4553" ht="17.25" customHeight="1"/>
    <row r="4554" ht="17.25" customHeight="1"/>
    <row r="4555" ht="17.25" customHeight="1"/>
    <row r="4556" ht="17.25" customHeight="1"/>
    <row r="4557" ht="17.25" customHeight="1"/>
    <row r="4558" ht="17.25" customHeight="1"/>
    <row r="4559" ht="17.25" customHeight="1"/>
    <row r="4560" ht="17.25" customHeight="1"/>
    <row r="4561" ht="17.25" customHeight="1"/>
    <row r="4562" ht="17.25" customHeight="1"/>
    <row r="4563" ht="17.25" customHeight="1"/>
    <row r="4564" ht="17.25" customHeight="1"/>
    <row r="4565" ht="17.25" customHeight="1"/>
    <row r="4566" ht="17.25" customHeight="1"/>
    <row r="4567" ht="17.25" customHeight="1"/>
    <row r="4568" ht="17.25" customHeight="1"/>
    <row r="4569" ht="17.25" customHeight="1"/>
    <row r="4570" ht="17.25" customHeight="1"/>
    <row r="4571" ht="17.25" customHeight="1"/>
    <row r="4572" ht="17.25" customHeight="1"/>
    <row r="4573" ht="17.25" customHeight="1"/>
    <row r="4574" ht="17.25" customHeight="1"/>
    <row r="4575" ht="17.25" customHeight="1"/>
    <row r="4576" ht="17.25" customHeight="1"/>
    <row r="4577" ht="17.25" customHeight="1"/>
    <row r="4578" ht="17.25" customHeight="1"/>
    <row r="4579" ht="17.25" customHeight="1"/>
    <row r="4580" ht="17.25" customHeight="1"/>
    <row r="4581" ht="17.25" customHeight="1"/>
    <row r="4582" ht="17.25" customHeight="1"/>
    <row r="4583" ht="17.25" customHeight="1"/>
    <row r="4584" ht="17.25" customHeight="1"/>
    <row r="4585" ht="17.25" customHeight="1"/>
    <row r="4586" ht="17.25" customHeight="1"/>
    <row r="4587" ht="17.25" customHeight="1"/>
    <row r="4588" ht="17.25" customHeight="1"/>
    <row r="4589" ht="17.25" customHeight="1"/>
    <row r="4590" ht="17.25" customHeight="1"/>
    <row r="4591" ht="17.25" customHeight="1"/>
    <row r="4592" ht="17.25" customHeight="1"/>
    <row r="4593" ht="17.25" customHeight="1"/>
    <row r="4594" ht="17.25" customHeight="1"/>
    <row r="4595" ht="17.25" customHeight="1"/>
    <row r="4596" ht="17.25" customHeight="1"/>
    <row r="4597" ht="17.25" customHeight="1"/>
    <row r="4598" ht="17.25" customHeight="1"/>
    <row r="4599" ht="17.25" customHeight="1"/>
    <row r="4600" ht="17.25" customHeight="1"/>
    <row r="4601" ht="17.25" customHeight="1"/>
    <row r="4602" ht="17.25" customHeight="1"/>
    <row r="4603" ht="17.25" customHeight="1"/>
    <row r="4604" ht="17.25" customHeight="1"/>
    <row r="4605" ht="17.25" customHeight="1"/>
    <row r="4606" ht="17.25" customHeight="1"/>
    <row r="4607" ht="17.25" customHeight="1"/>
    <row r="4608" ht="17.25" customHeight="1"/>
    <row r="4609" ht="17.25" customHeight="1"/>
    <row r="4610" ht="17.25" customHeight="1"/>
    <row r="4611" ht="17.25" customHeight="1"/>
    <row r="4612" ht="17.25" customHeight="1"/>
    <row r="4613" ht="17.25" customHeight="1"/>
    <row r="4614" ht="17.25" customHeight="1"/>
    <row r="4615" ht="17.25" customHeight="1"/>
    <row r="4616" ht="17.25" customHeight="1"/>
    <row r="4617" ht="17.25" customHeight="1"/>
    <row r="4618" ht="17.25" customHeight="1"/>
    <row r="4619" ht="17.25" customHeight="1"/>
    <row r="4620" ht="17.25" customHeight="1"/>
    <row r="4621" ht="17.25" customHeight="1"/>
    <row r="4622" ht="17.25" customHeight="1"/>
    <row r="4623" ht="17.25" customHeight="1"/>
    <row r="4624" ht="17.25" customHeight="1"/>
    <row r="4625" ht="17.25" customHeight="1"/>
    <row r="4626" ht="17.25" customHeight="1"/>
    <row r="4627" ht="17.25" customHeight="1"/>
    <row r="4628" ht="17.25" customHeight="1"/>
    <row r="4629" ht="17.25" customHeight="1"/>
    <row r="4630" ht="17.25" customHeight="1"/>
    <row r="4631" ht="17.25" customHeight="1"/>
    <row r="4632" ht="17.25" customHeight="1"/>
    <row r="4633" ht="17.25" customHeight="1"/>
    <row r="4634" ht="17.25" customHeight="1"/>
    <row r="4635" ht="17.25" customHeight="1"/>
    <row r="4636" ht="17.25" customHeight="1"/>
    <row r="4637" ht="17.25" customHeight="1"/>
    <row r="4638" ht="17.25" customHeight="1"/>
    <row r="4639" ht="17.25" customHeight="1"/>
    <row r="4640" ht="17.25" customHeight="1"/>
    <row r="4641" ht="17.25" customHeight="1"/>
    <row r="4642" ht="17.25" customHeight="1"/>
    <row r="4643" ht="17.25" customHeight="1"/>
    <row r="4644" ht="17.25" customHeight="1"/>
    <row r="4645" ht="17.25" customHeight="1"/>
    <row r="4646" ht="17.25" customHeight="1"/>
    <row r="4647" ht="17.25" customHeight="1"/>
    <row r="4648" ht="17.25" customHeight="1"/>
    <row r="4649" ht="17.25" customHeight="1"/>
    <row r="4650" ht="17.25" customHeight="1"/>
    <row r="4651" ht="17.25" customHeight="1"/>
    <row r="4652" ht="17.25" customHeight="1"/>
    <row r="4653" ht="17.25" customHeight="1"/>
    <row r="4654" ht="17.25" customHeight="1"/>
    <row r="4655" ht="17.25" customHeight="1"/>
    <row r="4656" ht="17.25" customHeight="1"/>
    <row r="4657" ht="17.25" customHeight="1"/>
    <row r="4658" ht="17.25" customHeight="1"/>
    <row r="4659" ht="17.25" customHeight="1"/>
    <row r="4660" ht="17.25" customHeight="1"/>
    <row r="4661" ht="17.25" customHeight="1"/>
    <row r="4662" ht="17.25" customHeight="1"/>
    <row r="4663" ht="17.25" customHeight="1"/>
    <row r="4664" ht="17.25" customHeight="1"/>
    <row r="4665" ht="17.25" customHeight="1"/>
    <row r="4666" ht="17.25" customHeight="1"/>
    <row r="4667" ht="17.25" customHeight="1"/>
    <row r="4668" ht="17.25" customHeight="1"/>
    <row r="4669" ht="17.25" customHeight="1"/>
    <row r="4670" ht="17.25" customHeight="1"/>
    <row r="4671" ht="17.25" customHeight="1"/>
    <row r="4672" ht="17.25" customHeight="1"/>
    <row r="4673" ht="17.25" customHeight="1"/>
    <row r="4674" ht="17.25" customHeight="1"/>
    <row r="4675" ht="17.25" customHeight="1"/>
    <row r="4676" ht="17.25" customHeight="1"/>
    <row r="4677" ht="17.25" customHeight="1"/>
    <row r="4678" ht="17.25" customHeight="1"/>
    <row r="4679" ht="17.25" customHeight="1"/>
    <row r="4680" ht="17.25" customHeight="1"/>
    <row r="4681" ht="17.25" customHeight="1"/>
    <row r="4682" ht="17.25" customHeight="1"/>
    <row r="4683" ht="17.25" customHeight="1"/>
    <row r="4684" ht="17.25" customHeight="1"/>
    <row r="4685" ht="17.25" customHeight="1"/>
    <row r="4686" ht="17.25" customHeight="1"/>
    <row r="4687" ht="17.25" customHeight="1"/>
    <row r="4688" ht="17.25" customHeight="1"/>
    <row r="4689" ht="17.25" customHeight="1"/>
    <row r="4690" ht="17.25" customHeight="1"/>
    <row r="4691" ht="17.25" customHeight="1"/>
    <row r="4692" ht="17.25" customHeight="1"/>
    <row r="4693" ht="17.25" customHeight="1"/>
    <row r="4694" ht="17.25" customHeight="1"/>
    <row r="4695" ht="17.25" customHeight="1"/>
    <row r="4696" ht="17.25" customHeight="1"/>
    <row r="4697" ht="17.25" customHeight="1"/>
    <row r="4698" ht="17.25" customHeight="1"/>
    <row r="4699" ht="17.25" customHeight="1"/>
    <row r="4700" ht="17.25" customHeight="1"/>
    <row r="4701" ht="17.25" customHeight="1"/>
    <row r="4702" ht="17.25" customHeight="1"/>
    <row r="4703" ht="17.25" customHeight="1"/>
    <row r="4704" ht="17.25" customHeight="1"/>
    <row r="4705" ht="17.25" customHeight="1"/>
    <row r="4706" ht="17.25" customHeight="1"/>
    <row r="4707" ht="17.25" customHeight="1"/>
    <row r="4708" ht="17.25" customHeight="1"/>
    <row r="4709" ht="17.25" customHeight="1"/>
    <row r="4710" ht="17.25" customHeight="1"/>
    <row r="4711" ht="17.25" customHeight="1"/>
    <row r="4712" ht="17.25" customHeight="1"/>
    <row r="4713" ht="17.25" customHeight="1"/>
    <row r="4714" ht="17.25" customHeight="1"/>
    <row r="4715" ht="17.25" customHeight="1"/>
    <row r="4716" ht="17.25" customHeight="1"/>
    <row r="4717" ht="17.25" customHeight="1"/>
    <row r="4718" ht="17.25" customHeight="1"/>
    <row r="4719" ht="17.25" customHeight="1"/>
    <row r="4720" ht="17.25" customHeight="1"/>
    <row r="4721" ht="17.25" customHeight="1"/>
    <row r="4722" ht="17.25" customHeight="1"/>
    <row r="4723" ht="17.25" customHeight="1"/>
    <row r="4724" ht="17.25" customHeight="1"/>
    <row r="4725" ht="17.25" customHeight="1"/>
    <row r="4726" ht="17.25" customHeight="1"/>
    <row r="4727" ht="17.25" customHeight="1"/>
    <row r="4728" ht="17.25" customHeight="1"/>
    <row r="4729" ht="17.25" customHeight="1"/>
    <row r="4730" ht="17.25" customHeight="1"/>
    <row r="4731" ht="17.25" customHeight="1"/>
    <row r="4732" ht="17.25" customHeight="1"/>
    <row r="4733" ht="17.25" customHeight="1"/>
    <row r="4734" ht="17.25" customHeight="1"/>
    <row r="4735" ht="17.25" customHeight="1"/>
    <row r="4736" ht="17.25" customHeight="1"/>
    <row r="4737" ht="17.25" customHeight="1"/>
    <row r="4738" ht="17.25" customHeight="1"/>
    <row r="4739" ht="17.25" customHeight="1"/>
    <row r="4740" ht="17.25" customHeight="1"/>
    <row r="4741" ht="17.25" customHeight="1"/>
    <row r="4742" ht="17.25" customHeight="1"/>
    <row r="4743" ht="17.25" customHeight="1"/>
    <row r="4744" ht="17.25" customHeight="1"/>
    <row r="4745" ht="17.25" customHeight="1"/>
    <row r="4746" ht="17.25" customHeight="1"/>
    <row r="4747" ht="17.25" customHeight="1"/>
    <row r="4748" ht="17.25" customHeight="1"/>
    <row r="4749" ht="17.25" customHeight="1"/>
    <row r="4750" ht="17.25" customHeight="1"/>
    <row r="4751" ht="17.25" customHeight="1"/>
    <row r="4752" ht="17.25" customHeight="1"/>
    <row r="4753" ht="17.25" customHeight="1"/>
    <row r="4754" ht="17.25" customHeight="1"/>
    <row r="4755" ht="17.25" customHeight="1"/>
    <row r="4756" ht="17.25" customHeight="1"/>
    <row r="4757" ht="17.25" customHeight="1"/>
    <row r="4758" ht="17.25" customHeight="1"/>
    <row r="4759" ht="17.25" customHeight="1"/>
    <row r="4760" ht="17.25" customHeight="1"/>
    <row r="4761" ht="17.25" customHeight="1"/>
    <row r="4762" ht="17.25" customHeight="1"/>
    <row r="4763" ht="17.25" customHeight="1"/>
    <row r="4764" ht="17.25" customHeight="1"/>
    <row r="4765" ht="17.25" customHeight="1"/>
    <row r="4766" ht="17.25" customHeight="1"/>
    <row r="4767" ht="17.25" customHeight="1"/>
    <row r="4768" ht="17.25" customHeight="1"/>
    <row r="4769" ht="17.25" customHeight="1"/>
    <row r="4770" ht="17.25" customHeight="1"/>
    <row r="4771" ht="17.25" customHeight="1"/>
    <row r="4772" ht="17.25" customHeight="1"/>
    <row r="4773" ht="17.25" customHeight="1"/>
    <row r="4774" ht="17.25" customHeight="1"/>
    <row r="4775" ht="17.25" customHeight="1"/>
    <row r="4776" ht="17.25" customHeight="1"/>
    <row r="4777" ht="17.25" customHeight="1"/>
    <row r="4778" ht="17.25" customHeight="1"/>
    <row r="4779" ht="17.25" customHeight="1"/>
    <row r="4780" ht="17.25" customHeight="1"/>
    <row r="4781" ht="17.25" customHeight="1"/>
    <row r="4782" ht="17.25" customHeight="1"/>
    <row r="4783" ht="17.25" customHeight="1"/>
    <row r="4784" ht="17.25" customHeight="1"/>
    <row r="4785" ht="17.25" customHeight="1"/>
    <row r="4786" ht="17.25" customHeight="1"/>
    <row r="4787" ht="17.25" customHeight="1"/>
    <row r="4788" ht="17.25" customHeight="1"/>
    <row r="4789" ht="17.25" customHeight="1"/>
    <row r="4790" ht="17.25" customHeight="1"/>
    <row r="4791" ht="17.25" customHeight="1"/>
    <row r="4792" ht="17.25" customHeight="1"/>
    <row r="4793" ht="17.25" customHeight="1"/>
    <row r="4794" ht="17.25" customHeight="1"/>
    <row r="4795" ht="17.25" customHeight="1"/>
    <row r="4796" ht="17.25" customHeight="1"/>
    <row r="4797" ht="17.25" customHeight="1"/>
    <row r="4798" ht="17.25" customHeight="1"/>
    <row r="4799" ht="17.25" customHeight="1"/>
    <row r="4800" ht="17.25" customHeight="1"/>
    <row r="4801" ht="17.25" customHeight="1"/>
    <row r="4802" ht="17.25" customHeight="1"/>
    <row r="4803" ht="17.25" customHeight="1"/>
    <row r="4804" ht="17.25" customHeight="1"/>
    <row r="4805" ht="17.25" customHeight="1"/>
    <row r="4806" ht="17.25" customHeight="1"/>
    <row r="4807" ht="17.25" customHeight="1"/>
    <row r="4808" ht="17.25" customHeight="1"/>
    <row r="4809" ht="17.25" customHeight="1"/>
    <row r="4810" ht="17.25" customHeight="1"/>
    <row r="4811" ht="17.25" customHeight="1"/>
    <row r="4812" ht="17.25" customHeight="1"/>
    <row r="4813" ht="17.25" customHeight="1"/>
    <row r="4814" ht="17.25" customHeight="1"/>
    <row r="4815" ht="17.25" customHeight="1"/>
    <row r="4816" ht="17.25" customHeight="1"/>
    <row r="4817" ht="17.25" customHeight="1"/>
    <row r="4818" ht="17.25" customHeight="1"/>
    <row r="4819" ht="17.25" customHeight="1"/>
    <row r="4820" ht="17.25" customHeight="1"/>
    <row r="4821" ht="17.25" customHeight="1"/>
    <row r="4822" ht="17.25" customHeight="1"/>
    <row r="4823" ht="17.25" customHeight="1"/>
    <row r="4824" ht="17.25" customHeight="1"/>
    <row r="4825" ht="17.25" customHeight="1"/>
    <row r="4826" ht="17.25" customHeight="1"/>
    <row r="4827" ht="17.25" customHeight="1"/>
    <row r="4828" ht="17.25" customHeight="1"/>
    <row r="4829" ht="17.25" customHeight="1"/>
    <row r="4830" ht="17.25" customHeight="1"/>
    <row r="4831" ht="17.25" customHeight="1"/>
    <row r="4832" ht="17.25" customHeight="1"/>
    <row r="4833" ht="17.25" customHeight="1"/>
    <row r="4834" ht="17.25" customHeight="1"/>
    <row r="4835" ht="17.25" customHeight="1"/>
    <row r="4836" ht="17.25" customHeight="1"/>
    <row r="4837" ht="17.25" customHeight="1"/>
    <row r="4838" ht="17.25" customHeight="1"/>
    <row r="4839" ht="17.25" customHeight="1"/>
    <row r="4840" ht="17.25" customHeight="1"/>
    <row r="4841" ht="17.25" customHeight="1"/>
    <row r="4842" ht="17.25" customHeight="1"/>
    <row r="4843" ht="17.25" customHeight="1"/>
    <row r="4844" ht="17.25" customHeight="1"/>
    <row r="4845" ht="17.25" customHeight="1"/>
    <row r="4846" ht="17.25" customHeight="1"/>
    <row r="4847" ht="17.25" customHeight="1"/>
    <row r="4848" ht="17.25" customHeight="1"/>
    <row r="4849" ht="17.25" customHeight="1"/>
    <row r="4850" ht="17.25" customHeight="1"/>
    <row r="4851" ht="17.25" customHeight="1"/>
    <row r="4852" ht="17.25" customHeight="1"/>
    <row r="4853" ht="17.25" customHeight="1"/>
    <row r="4854" ht="17.25" customHeight="1"/>
    <row r="4855" ht="17.25" customHeight="1"/>
    <row r="4856" ht="17.25" customHeight="1"/>
    <row r="4857" ht="17.25" customHeight="1"/>
    <row r="4858" ht="17.25" customHeight="1"/>
    <row r="4859" ht="17.25" customHeight="1"/>
    <row r="4860" ht="17.25" customHeight="1"/>
    <row r="4861" ht="17.25" customHeight="1"/>
    <row r="4862" ht="17.25" customHeight="1"/>
    <row r="4863" ht="17.25" customHeight="1"/>
    <row r="4864" ht="17.25" customHeight="1"/>
    <row r="4865" ht="17.25" customHeight="1"/>
    <row r="4866" ht="17.25" customHeight="1"/>
    <row r="4867" ht="17.25" customHeight="1"/>
    <row r="4868" ht="17.25" customHeight="1"/>
    <row r="4869" ht="17.25" customHeight="1"/>
    <row r="4870" ht="17.25" customHeight="1"/>
    <row r="4871" ht="17.25" customHeight="1"/>
    <row r="4872" ht="17.25" customHeight="1"/>
    <row r="4873" ht="17.25" customHeight="1"/>
    <row r="4874" ht="17.25" customHeight="1"/>
    <row r="4875" ht="17.25" customHeight="1"/>
    <row r="4876" ht="17.25" customHeight="1"/>
    <row r="4877" ht="17.25" customHeight="1"/>
    <row r="4878" ht="17.25" customHeight="1"/>
    <row r="4879" ht="17.25" customHeight="1"/>
    <row r="4880" ht="17.25" customHeight="1"/>
    <row r="4881" ht="17.25" customHeight="1"/>
    <row r="4882" ht="17.25" customHeight="1"/>
    <row r="4883" ht="17.25" customHeight="1"/>
    <row r="4884" ht="17.25" customHeight="1"/>
    <row r="4885" ht="17.25" customHeight="1"/>
    <row r="4886" ht="17.25" customHeight="1"/>
    <row r="4887" ht="17.25" customHeight="1"/>
    <row r="4888" ht="17.25" customHeight="1"/>
    <row r="4889" ht="17.25" customHeight="1"/>
    <row r="4890" ht="17.25" customHeight="1"/>
    <row r="4891" ht="17.25" customHeight="1"/>
    <row r="4892" ht="17.25" customHeight="1"/>
    <row r="4893" ht="17.25" customHeight="1"/>
    <row r="4894" ht="17.25" customHeight="1"/>
    <row r="4895" ht="17.25" customHeight="1"/>
    <row r="4896" ht="17.25" customHeight="1"/>
    <row r="4897" ht="17.25" customHeight="1"/>
    <row r="4898" ht="17.25" customHeight="1"/>
    <row r="4899" ht="17.25" customHeight="1"/>
    <row r="4900" ht="17.25" customHeight="1"/>
    <row r="4901" ht="17.25" customHeight="1"/>
    <row r="4902" ht="17.25" customHeight="1"/>
    <row r="4903" ht="17.25" customHeight="1"/>
    <row r="4904" ht="17.25" customHeight="1"/>
    <row r="4905" ht="17.25" customHeight="1"/>
    <row r="4906" ht="17.25" customHeight="1"/>
    <row r="4907" ht="17.25" customHeight="1"/>
    <row r="4908" ht="17.25" customHeight="1"/>
    <row r="4909" ht="17.25" customHeight="1"/>
    <row r="4910" ht="17.25" customHeight="1"/>
    <row r="4911" ht="17.25" customHeight="1"/>
    <row r="4912" ht="17.25" customHeight="1"/>
    <row r="4913" ht="17.25" customHeight="1"/>
    <row r="4914" ht="17.25" customHeight="1"/>
    <row r="4915" ht="17.25" customHeight="1"/>
    <row r="4916" ht="17.25" customHeight="1"/>
    <row r="4917" ht="17.25" customHeight="1"/>
    <row r="4918" ht="17.25" customHeight="1"/>
    <row r="4919" ht="17.25" customHeight="1"/>
    <row r="4920" ht="17.25" customHeight="1"/>
    <row r="4921" ht="17.25" customHeight="1"/>
    <row r="4922" ht="17.25" customHeight="1"/>
    <row r="4923" ht="17.25" customHeight="1"/>
    <row r="4924" ht="17.25" customHeight="1"/>
    <row r="4925" ht="17.25" customHeight="1"/>
    <row r="4926" ht="17.25" customHeight="1"/>
    <row r="4927" ht="17.25" customHeight="1"/>
    <row r="4928" ht="17.25" customHeight="1"/>
    <row r="4929" spans="9:9" ht="17.25" customHeight="1"/>
    <row r="4930" spans="9:9" ht="17.25" customHeight="1"/>
    <row r="4931" spans="9:9" ht="17.25" customHeight="1"/>
    <row r="4932" spans="9:9" ht="17.25" customHeight="1"/>
    <row r="4933" spans="9:9" ht="17.25" customHeight="1"/>
    <row r="4934" spans="9:9" ht="17.25" customHeight="1"/>
    <row r="4935" spans="9:9" ht="17.25" customHeight="1"/>
    <row r="4936" spans="9:9" ht="17.25" customHeight="1"/>
    <row r="4937" spans="9:9" ht="17.25" customHeight="1"/>
    <row r="4938" spans="9:9" ht="17.25" customHeight="1"/>
    <row r="4939" spans="9:9" ht="17.25" customHeight="1"/>
    <row r="4940" spans="9:9" ht="17.25" customHeight="1"/>
    <row r="4941" spans="9:9" ht="17.25" customHeight="1"/>
    <row r="4942" spans="9:9" ht="17.25" customHeight="1"/>
    <row r="4943" spans="9:9" ht="17.25" customHeight="1"/>
    <row r="4944" spans="9:9">
      <c r="I4944" s="222" t="s">
        <v>297</v>
      </c>
    </row>
    <row r="4945" spans="9:9">
      <c r="I4945" s="222" t="s">
        <v>297</v>
      </c>
    </row>
    <row r="4946" spans="9:9">
      <c r="I4946" s="222" t="s">
        <v>297</v>
      </c>
    </row>
    <row r="4947" spans="9:9">
      <c r="I4947" s="222" t="s">
        <v>297</v>
      </c>
    </row>
    <row r="4948" spans="9:9">
      <c r="I4948" s="222" t="s">
        <v>297</v>
      </c>
    </row>
    <row r="4949" spans="9:9">
      <c r="I4949" s="222" t="s">
        <v>297</v>
      </c>
    </row>
    <row r="4950" spans="9:9">
      <c r="I4950" s="222" t="s">
        <v>297</v>
      </c>
    </row>
    <row r="4951" spans="9:9">
      <c r="I4951" s="222" t="s">
        <v>297</v>
      </c>
    </row>
    <row r="4952" spans="9:9">
      <c r="I4952" s="222" t="s">
        <v>297</v>
      </c>
    </row>
    <row r="4953" spans="9:9">
      <c r="I4953" s="222" t="s">
        <v>297</v>
      </c>
    </row>
    <row r="4954" spans="9:9">
      <c r="I4954" s="222" t="s">
        <v>297</v>
      </c>
    </row>
    <row r="4955" spans="9:9">
      <c r="I4955" s="222" t="s">
        <v>297</v>
      </c>
    </row>
    <row r="4956" spans="9:9">
      <c r="I4956" s="222" t="s">
        <v>297</v>
      </c>
    </row>
    <row r="4957" spans="9:9">
      <c r="I4957" s="222" t="s">
        <v>297</v>
      </c>
    </row>
    <row r="4958" spans="9:9">
      <c r="I4958" s="222" t="s">
        <v>297</v>
      </c>
    </row>
    <row r="4959" spans="9:9">
      <c r="I4959" s="222" t="s">
        <v>297</v>
      </c>
    </row>
    <row r="4960" spans="9:9">
      <c r="I4960" s="222" t="s">
        <v>297</v>
      </c>
    </row>
    <row r="4961" spans="9:9">
      <c r="I4961" s="222" t="s">
        <v>297</v>
      </c>
    </row>
    <row r="4962" spans="9:9">
      <c r="I4962" s="222" t="s">
        <v>297</v>
      </c>
    </row>
    <row r="4963" spans="9:9">
      <c r="I4963" s="222" t="s">
        <v>297</v>
      </c>
    </row>
    <row r="4964" spans="9:9">
      <c r="I4964" s="222" t="s">
        <v>297</v>
      </c>
    </row>
    <row r="4965" spans="9:9">
      <c r="I4965" s="222" t="s">
        <v>297</v>
      </c>
    </row>
    <row r="4966" spans="9:9">
      <c r="I4966" s="222" t="s">
        <v>297</v>
      </c>
    </row>
    <row r="4967" spans="9:9">
      <c r="I4967" s="222" t="s">
        <v>297</v>
      </c>
    </row>
    <row r="4968" spans="9:9">
      <c r="I4968" s="222" t="s">
        <v>297</v>
      </c>
    </row>
    <row r="4969" spans="9:9">
      <c r="I4969" s="222" t="s">
        <v>297</v>
      </c>
    </row>
    <row r="4970" spans="9:9">
      <c r="I4970" s="222" t="s">
        <v>297</v>
      </c>
    </row>
    <row r="4971" spans="9:9">
      <c r="I4971" s="222" t="s">
        <v>297</v>
      </c>
    </row>
    <row r="4972" spans="9:9">
      <c r="I4972" s="222" t="s">
        <v>297</v>
      </c>
    </row>
    <row r="4973" spans="9:9">
      <c r="I4973" s="222" t="s">
        <v>297</v>
      </c>
    </row>
    <row r="4974" spans="9:9">
      <c r="I4974" s="222" t="s">
        <v>297</v>
      </c>
    </row>
    <row r="4975" spans="9:9">
      <c r="I4975" s="222" t="s">
        <v>297</v>
      </c>
    </row>
    <row r="4976" spans="9:9">
      <c r="I4976" s="222" t="s">
        <v>297</v>
      </c>
    </row>
    <row r="4977" spans="9:9">
      <c r="I4977" s="222" t="s">
        <v>297</v>
      </c>
    </row>
    <row r="4978" spans="9:9">
      <c r="I4978" s="222" t="s">
        <v>297</v>
      </c>
    </row>
    <row r="4979" spans="9:9">
      <c r="I4979" s="222" t="s">
        <v>297</v>
      </c>
    </row>
    <row r="4980" spans="9:9">
      <c r="I4980" s="222" t="s">
        <v>297</v>
      </c>
    </row>
    <row r="4981" spans="9:9">
      <c r="I4981" s="222" t="s">
        <v>297</v>
      </c>
    </row>
    <row r="4982" spans="9:9">
      <c r="I4982" s="222" t="s">
        <v>297</v>
      </c>
    </row>
    <row r="4983" spans="9:9">
      <c r="I4983" s="222" t="s">
        <v>297</v>
      </c>
    </row>
    <row r="4984" spans="9:9">
      <c r="I4984" s="222" t="s">
        <v>297</v>
      </c>
    </row>
    <row r="4985" spans="9:9">
      <c r="I4985" s="222" t="s">
        <v>297</v>
      </c>
    </row>
    <row r="4986" spans="9:9">
      <c r="I4986" s="222" t="s">
        <v>297</v>
      </c>
    </row>
    <row r="4987" spans="9:9">
      <c r="I4987" s="222" t="s">
        <v>297</v>
      </c>
    </row>
    <row r="4988" spans="9:9">
      <c r="I4988" s="222" t="s">
        <v>297</v>
      </c>
    </row>
    <row r="4989" spans="9:9">
      <c r="I4989" s="222" t="s">
        <v>297</v>
      </c>
    </row>
    <row r="4990" spans="9:9">
      <c r="I4990" s="222" t="s">
        <v>297</v>
      </c>
    </row>
  </sheetData>
  <sheetProtection password="DA5B" sheet="1" objects="1" scenarios="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sheetPr codeName="ورقة1"/>
  <dimension ref="A1:C9"/>
  <sheetViews>
    <sheetView showRowColHeaders="0" rightToLeft="1" workbookViewId="0">
      <selection sqref="A1:C9"/>
    </sheetView>
  </sheetViews>
  <sheetFormatPr defaultRowHeight="14.25"/>
  <sheetData>
    <row r="1" spans="1:3">
      <c r="A1" s="39" t="s">
        <v>151</v>
      </c>
      <c r="B1" s="39" t="s">
        <v>152</v>
      </c>
      <c r="C1" s="1"/>
    </row>
    <row r="2" spans="1:3">
      <c r="A2" s="39">
        <v>700980</v>
      </c>
      <c r="B2" s="39" t="s">
        <v>146</v>
      </c>
      <c r="C2" s="1"/>
    </row>
    <row r="3" spans="1:3">
      <c r="A3" s="39">
        <v>700653</v>
      </c>
      <c r="B3" s="39" t="s">
        <v>153</v>
      </c>
      <c r="C3" s="1"/>
    </row>
    <row r="4" spans="1:3">
      <c r="A4" s="39">
        <v>700124</v>
      </c>
      <c r="B4" s="39" t="s">
        <v>154</v>
      </c>
      <c r="C4" s="1"/>
    </row>
    <row r="5" spans="1:3">
      <c r="A5" s="39">
        <v>700934</v>
      </c>
      <c r="B5" s="39" t="s">
        <v>155</v>
      </c>
      <c r="C5" s="1"/>
    </row>
    <row r="6" spans="1:3">
      <c r="A6" s="1"/>
      <c r="B6" s="1"/>
      <c r="C6" s="1"/>
    </row>
    <row r="7" spans="1:3">
      <c r="A7" s="1"/>
      <c r="B7" s="1"/>
      <c r="C7" s="1"/>
    </row>
    <row r="8" spans="1:3">
      <c r="A8" s="1"/>
      <c r="B8" s="1"/>
      <c r="C8" s="1"/>
    </row>
    <row r="9" spans="1:3">
      <c r="A9" s="1"/>
      <c r="B9" s="1"/>
      <c r="C9" s="1"/>
    </row>
  </sheetData>
  <sheetProtection password="CC41"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8</vt:i4>
      </vt:variant>
      <vt:variant>
        <vt:lpstr>نطاقات تمت تسميتها</vt:lpstr>
      </vt:variant>
      <vt:variant>
        <vt:i4>1</vt:i4>
      </vt:variant>
    </vt:vector>
  </HeadingPairs>
  <TitlesOfParts>
    <vt:vector size="9" baseType="lpstr">
      <vt:lpstr>تعليمات</vt:lpstr>
      <vt:lpstr>إدخال البيانات</vt:lpstr>
      <vt:lpstr>إختيار المقررات</vt:lpstr>
      <vt:lpstr>ورقة4</vt:lpstr>
      <vt:lpstr>الإستمارة</vt:lpstr>
      <vt:lpstr>سجل المحاسبة</vt:lpstr>
      <vt:lpstr>ورقة2</vt:lpstr>
      <vt:lpstr>ورقة1</vt:lpstr>
      <vt:lpstr>الإستمارة!Print_Area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Maher Fattouh</cp:lastModifiedBy>
  <cp:revision/>
  <cp:lastPrinted>2020-06-28T21:05:32Z</cp:lastPrinted>
  <dcterms:created xsi:type="dcterms:W3CDTF">2015-06-05T18:17:20Z</dcterms:created>
  <dcterms:modified xsi:type="dcterms:W3CDTF">2020-07-28T15:25:43Z</dcterms:modified>
</cp:coreProperties>
</file>